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workbookProtection workbookPassword="FE47" lockStructure="1"/>
  <bookViews>
    <workbookView xWindow="84" yWindow="1500" windowWidth="23184" windowHeight="10176" tabRatio="801"/>
  </bookViews>
  <sheets>
    <sheet name="Kalkulation_Verpflegung" sheetId="11" r:id="rId1"/>
    <sheet name="SETUP" sheetId="12" state="hidden" r:id="rId2"/>
  </sheets>
  <definedNames>
    <definedName name="_xlnm.Print_Area" localSheetId="0">Kalkulation_Verpflegung!$A$1:$K$112</definedName>
    <definedName name="me">SETUP!$B$7:$B$9</definedName>
    <definedName name="me_kurz">SETUP!$B$1:$B$5</definedName>
    <definedName name="me_la_ja_kom">SETUP!$C$1:$C$5</definedName>
    <definedName name="prozente">SETUP!$D$1:$D$8</definedName>
    <definedName name="prozente_abschl">SETUP!$F$1:$F$11</definedName>
    <definedName name="prozente_abschr">SETUP!$E$1:$E$4</definedName>
    <definedName name="tested_at">#REF!</definedName>
    <definedName name="yesno">SETUP!$A$1:$A$2</definedName>
  </definedNames>
  <calcPr calcId="145621"/>
</workbook>
</file>

<file path=xl/calcChain.xml><?xml version="1.0" encoding="utf-8"?>
<calcChain xmlns="http://schemas.openxmlformats.org/spreadsheetml/2006/main">
  <c r="I31" i="11" l="1"/>
  <c r="I55" i="11"/>
  <c r="G37" i="11"/>
  <c r="I37" i="11"/>
  <c r="I41" i="11"/>
  <c r="I43" i="11" s="1"/>
  <c r="I124" i="11"/>
  <c r="G124" i="11"/>
  <c r="I79" i="11"/>
  <c r="I81" i="11" s="1"/>
  <c r="I83" i="11" s="1"/>
  <c r="G79" i="11"/>
  <c r="G81" i="11" s="1"/>
  <c r="G83" i="11" s="1"/>
  <c r="G31" i="11"/>
  <c r="G55" i="11"/>
  <c r="G57" i="11" s="1"/>
  <c r="G93" i="11"/>
  <c r="G95" i="11" s="1"/>
  <c r="G97" i="11" s="1"/>
  <c r="I93" i="11"/>
  <c r="I95" i="11" s="1"/>
  <c r="I97" i="11" s="1"/>
  <c r="G41" i="11"/>
  <c r="I57" i="11" l="1"/>
  <c r="I59" i="11" s="1"/>
  <c r="G63" i="11"/>
  <c r="G43" i="11"/>
  <c r="I63" i="11" l="1"/>
  <c r="I65" i="11" s="1"/>
  <c r="J33" i="11"/>
  <c r="J27" i="11"/>
  <c r="J37" i="11"/>
  <c r="J31" i="11"/>
  <c r="J51" i="11"/>
  <c r="J49" i="11"/>
  <c r="J47" i="11"/>
  <c r="J59" i="11"/>
  <c r="J29" i="11"/>
  <c r="J35" i="11"/>
  <c r="J43" i="11"/>
  <c r="J55" i="11"/>
  <c r="J41" i="11"/>
  <c r="J57" i="11"/>
  <c r="G65" i="11"/>
  <c r="G59" i="11"/>
  <c r="J65" i="11" l="1"/>
  <c r="I126" i="11"/>
  <c r="I128" i="11" s="1"/>
  <c r="I130" i="11" s="1"/>
  <c r="I132" i="11" s="1"/>
  <c r="I85" i="11"/>
  <c r="I99" i="11"/>
  <c r="J63" i="11"/>
  <c r="H29" i="11"/>
  <c r="H49" i="11"/>
  <c r="H31" i="11"/>
  <c r="H59" i="11"/>
  <c r="H51" i="11"/>
  <c r="H33" i="11"/>
  <c r="H37" i="11"/>
  <c r="H35" i="11"/>
  <c r="H47" i="11"/>
  <c r="H27" i="11"/>
  <c r="H55" i="11"/>
  <c r="H41" i="11"/>
  <c r="H57" i="11"/>
  <c r="H43" i="11"/>
  <c r="H65" i="11"/>
  <c r="G85" i="11"/>
  <c r="G126" i="11"/>
  <c r="G128" i="11" s="1"/>
  <c r="G99" i="11"/>
  <c r="H63" i="11"/>
  <c r="G130" i="11" l="1"/>
  <c r="G132" i="11" s="1"/>
  <c r="C132" i="11" s="1"/>
  <c r="C128" i="11"/>
  <c r="I109" i="11"/>
  <c r="I111" i="11"/>
  <c r="G111" i="11"/>
  <c r="G109" i="11"/>
</calcChain>
</file>

<file path=xl/comments1.xml><?xml version="1.0" encoding="utf-8"?>
<comments xmlns="http://schemas.openxmlformats.org/spreadsheetml/2006/main">
  <authors>
    <author>babion</author>
  </authors>
  <commentList>
    <comment ref="B3" authorId="0">
      <text>
        <r>
          <rPr>
            <b/>
            <u/>
            <sz val="10"/>
            <color indexed="34"/>
            <rFont val="Tahoma"/>
            <family val="2"/>
          </rPr>
          <t xml:space="preserve">Liebe Träger evangelischer Kindertagesstätten,
</t>
        </r>
        <r>
          <rPr>
            <b/>
            <sz val="10"/>
            <color indexed="34"/>
            <rFont val="Tahoma"/>
            <family val="2"/>
          </rPr>
          <t xml:space="preserve">bitte nehmen Sie in dieser Tabelle in allen in hellem Lila hervorgehobenen Zellen Eintragungen vor. Bevor Sie mit der Eingabe beginnen, müssen Sie bei neuen Excel-Versionen die Tabelle zunächst zur Bearbeitung aktivieren (siehe Button oben zwischen Menü und Tabelle). In jedem Fall müssen Sie die Tabelle vor dem Rücksenden abspeichern.
</t>
        </r>
        <r>
          <rPr>
            <b/>
            <sz val="10"/>
            <color indexed="10"/>
            <rFont val="Tahoma"/>
            <family val="2"/>
          </rPr>
          <t xml:space="preserve">
Sollten die erforderlichen Angaben nicht selbsterklärend sein, dann sind Erläuterungen in Form von Zellkommentaren hinterlegt (mit der Maus auf die Zelle zeigen bzw. klicken). Falls die Kommentare nicht im vollen Umfang lesbar sind, scrollen Sie mit Hilfe des Scrollbalkens (unten rechts) nach rechts bzw. nach links.
Wir bitten Sie, alle Eintragungen mit großer Sorgfalt vorzunehmen. Herzlichen Dank.</t>
        </r>
      </text>
    </comment>
    <comment ref="D7" authorId="0">
      <text>
        <r>
          <rPr>
            <b/>
            <u/>
            <sz val="10"/>
            <color indexed="81"/>
            <rFont val="Tahoma"/>
            <family val="2"/>
          </rPr>
          <t xml:space="preserve">Anmerkung: </t>
        </r>
        <r>
          <rPr>
            <b/>
            <sz val="10"/>
            <color indexed="81"/>
            <rFont val="Tahoma"/>
            <family val="2"/>
          </rPr>
          <t xml:space="preserve">
Die Mandantennummer ist erforderlich, damit die Einrichtung eindeutig zugeordnet werden kann. </t>
        </r>
        <r>
          <rPr>
            <b/>
            <i/>
            <sz val="10"/>
            <color indexed="28"/>
            <rFont val="Tahoma"/>
            <family val="2"/>
          </rPr>
          <t xml:space="preserve">
Die Mandantennummer ist 6-stellig:
Die ersten 4 Ziffern der Mandantennummer sind identisch mit der
Rechtsträgernummer (4-stellig).
Ziffern 5-6 stehen indiviuell für die Einrichtung innerhalb des Trägers.</t>
        </r>
      </text>
    </comment>
    <comment ref="D10" authorId="0">
      <text>
        <r>
          <rPr>
            <b/>
            <u/>
            <sz val="10"/>
            <color indexed="81"/>
            <rFont val="Tahoma"/>
            <family val="2"/>
          </rPr>
          <t xml:space="preserve">Anmerkung: 
</t>
        </r>
        <r>
          <rPr>
            <b/>
            <sz val="10"/>
            <color indexed="81"/>
            <rFont val="Tahoma"/>
            <family val="2"/>
          </rPr>
          <t xml:space="preserve">
Die 2 stellige Einrichtungsnummer ist erforderlich, falls innerhalb eines Trägers mehrere Einrichtungen betrieben werden.</t>
        </r>
      </text>
    </comment>
    <comment ref="K23" authorId="0">
      <text>
        <r>
          <rPr>
            <b/>
            <u/>
            <sz val="10"/>
            <color indexed="10"/>
            <rFont val="Tahoma"/>
            <family val="2"/>
          </rPr>
          <t>Erläuterung:</t>
        </r>
        <r>
          <rPr>
            <b/>
            <sz val="10"/>
            <color indexed="10"/>
            <rFont val="Tahoma"/>
            <family val="2"/>
          </rPr>
          <t xml:space="preserve">
In den </t>
        </r>
        <r>
          <rPr>
            <b/>
            <u/>
            <sz val="10"/>
            <color indexed="10"/>
            <rFont val="Tahoma"/>
            <family val="2"/>
          </rPr>
          <t>Zellen G23 bzw. I23</t>
        </r>
        <r>
          <rPr>
            <b/>
            <sz val="10"/>
            <color indexed="10"/>
            <rFont val="Tahoma"/>
            <family val="2"/>
          </rPr>
          <t xml:space="preserve"> können sie die Art der Verpflegung aus dem Drop-Down auswählen.
Geben Sie hier an, welche Verpflegungsart in welchem Haushaltsjahr angeboten wurde/wird:
</t>
        </r>
        <r>
          <rPr>
            <b/>
            <sz val="11"/>
            <color indexed="10"/>
            <rFont val="Tahoma"/>
            <family val="2"/>
          </rPr>
          <t xml:space="preserve">Fertigkost entspricht hierbei </t>
        </r>
        <r>
          <rPr>
            <b/>
            <u/>
            <sz val="11"/>
            <color indexed="10"/>
            <rFont val="Tahoma"/>
            <family val="2"/>
          </rPr>
          <t>Tiefkühl- oder Fertigkost mit Ergänzungs-frischkost</t>
        </r>
        <r>
          <rPr>
            <b/>
            <sz val="11"/>
            <color indexed="10"/>
            <rFont val="Tahoma"/>
            <family val="2"/>
          </rPr>
          <t xml:space="preserve"> laut Anlage 1 zur KiTaVO.</t>
        </r>
        <r>
          <rPr>
            <b/>
            <sz val="10"/>
            <color indexed="10"/>
            <rFont val="Tahoma"/>
            <family val="2"/>
          </rPr>
          <t xml:space="preserve">
</t>
        </r>
        <r>
          <rPr>
            <b/>
            <u/>
            <sz val="10"/>
            <color indexed="10"/>
            <rFont val="Tahoma"/>
            <family val="2"/>
          </rPr>
          <t>Hinweis:</t>
        </r>
        <r>
          <rPr>
            <b/>
            <sz val="10"/>
            <color indexed="10"/>
            <rFont val="Tahoma"/>
            <family val="2"/>
          </rPr>
          <t xml:space="preserve">
Die jeweilige Verpflegungskategorie richtet sich nach der Hauptmahlzeit. Das heißt beispielsweise, falls in Ihrer Einrichtung die Hauptmahlzeit angeliefert wird und Sie zudem noch Salat oder Dessert, etc. in Ihrer Einrichtung zubereiten, ist trotzdem die Verpflegungsart "Angelieferte Kost" auszuwählen.</t>
        </r>
      </text>
    </comment>
    <comment ref="K29" authorId="0">
      <text>
        <r>
          <rPr>
            <b/>
            <u/>
            <sz val="10"/>
            <color indexed="10"/>
            <rFont val="Tahoma"/>
            <family val="2"/>
          </rPr>
          <t>Erläuterung:
Kalkulation bzw. Überprüfung der Verpflegungsentgelte im laufenden Haushaltsjahr:</t>
        </r>
        <r>
          <rPr>
            <b/>
            <sz val="10"/>
            <color indexed="10"/>
            <rFont val="Tahoma"/>
            <family val="2"/>
          </rPr>
          <t xml:space="preserve">
In diesem Fall orientieren Sie sich an den auf den einschlägigen Aufwandskonten für Personalnebenkosten (603500.58__463, 603600.58__463 etc.) erfassten Werten und rechnen diese ggf. auf das gesamte Jahr hoch. 
</t>
        </r>
        <r>
          <rPr>
            <b/>
            <u/>
            <sz val="10"/>
            <color indexed="10"/>
            <rFont val="Tahoma"/>
            <family val="2"/>
          </rPr>
          <t>Planung der Verpflegungsentgelte für das folgende Haushaltsjahr:</t>
        </r>
        <r>
          <rPr>
            <b/>
            <sz val="10"/>
            <color indexed="10"/>
            <rFont val="Tahoma"/>
            <family val="2"/>
          </rPr>
          <t xml:space="preserve">
In diesem Fall ist es möglich, dass die Personalnebenkosten in dem Aufwandskonto 603100.58__463 enthalten sind. Ist das der Fall, darf in der Zelle I29 kein wert eingegeben werden.</t>
        </r>
      </text>
    </comment>
    <comment ref="K35" authorId="0">
      <text>
        <r>
          <rPr>
            <b/>
            <u/>
            <sz val="10"/>
            <color indexed="10"/>
            <rFont val="Tahoma"/>
            <family val="2"/>
          </rPr>
          <t>Erläuterung:
Kalkulation bzw. Überprüfung der Verpflegungsentgelte im laufenden Haushaltsjahr:</t>
        </r>
        <r>
          <rPr>
            <b/>
            <sz val="10"/>
            <color indexed="10"/>
            <rFont val="Tahoma"/>
            <family val="2"/>
          </rPr>
          <t xml:space="preserve">
In diesem Fall orientieren Sie sich an den auf den einschlägigen Aufwandskonten für Personalnebenkosten (603500.58__464, 603600.58__464 etc.) erfassten Werten und rechnen diese ggf. auf das gesamte Jahr hoch. 
</t>
        </r>
        <r>
          <rPr>
            <b/>
            <u/>
            <sz val="10"/>
            <color indexed="10"/>
            <rFont val="Tahoma"/>
            <family val="2"/>
          </rPr>
          <t>Planung der Verpflegungsentgelte für das folgende Haushaltsjahr:</t>
        </r>
        <r>
          <rPr>
            <b/>
            <sz val="10"/>
            <color indexed="10"/>
            <rFont val="Tahoma"/>
            <family val="2"/>
          </rPr>
          <t xml:space="preserve">
In diesem Fall ist es möglich, dass die Personalnebenkosten in dem Aufwandskonto 603100.58__464 enthalten sind. Ist das der Fall, darf in der Zelle I35 kein wert eingegeben werden.</t>
        </r>
      </text>
    </comment>
    <comment ref="K39" authorId="0">
      <text>
        <r>
          <rPr>
            <b/>
            <u/>
            <sz val="10"/>
            <color indexed="10"/>
            <rFont val="Tahoma"/>
            <family val="2"/>
          </rPr>
          <t xml:space="preserve">Erläuterung:
</t>
        </r>
        <r>
          <rPr>
            <b/>
            <sz val="10"/>
            <color indexed="10"/>
            <rFont val="Tahoma"/>
            <family val="2"/>
          </rPr>
          <t xml:space="preserve">
Der Ansatz von Personalvertretungskosten Hauswirtschaft kann insbes. dann erforderlich sein, sofern diese nicht oder nicht in ausreichendem Maße von den Kommunen oder Landkreisen mitfinanziert werden.
Es werden 6% Aufschlag auf die gesamten Personalkosten empfohlen, es können jedoch in Abhängigkeit der Situation deutlich unterschiedliche Aufschläge erforderlich sein. Hierfür können Sie in den </t>
        </r>
        <r>
          <rPr>
            <b/>
            <u/>
            <sz val="10"/>
            <color indexed="10"/>
            <rFont val="Tahoma"/>
            <family val="2"/>
          </rPr>
          <t>Zellen G39 bzw. I39</t>
        </r>
        <r>
          <rPr>
            <b/>
            <sz val="10"/>
            <color indexed="10"/>
            <rFont val="Tahoma"/>
            <family val="2"/>
          </rPr>
          <t xml:space="preserve"> einen Wert aus dem Drop-Down auswählen, oder einen individuellen Prozentsatz eintragen.</t>
        </r>
      </text>
    </comment>
    <comment ref="K49" authorId="0">
      <text>
        <r>
          <rPr>
            <b/>
            <u/>
            <sz val="10"/>
            <color indexed="10"/>
            <rFont val="Tahoma"/>
            <family val="2"/>
          </rPr>
          <t>Hinweis:</t>
        </r>
        <r>
          <rPr>
            <b/>
            <sz val="10"/>
            <color indexed="10"/>
            <rFont val="Tahoma"/>
            <family val="2"/>
          </rPr>
          <t xml:space="preserve">
Sollten in Ihrer Einrichtung auch Kinder mit Frühstück/Zwischenmahlzeit verpflegt werden, die jedoch nicht an der Mittagsverpflegung teilnehmen, sind die hierfür anfallenden Lebensmittelkosten bzw. sonstiger Materialaufwand hier </t>
        </r>
        <r>
          <rPr>
            <b/>
            <u/>
            <sz val="10"/>
            <color indexed="10"/>
            <rFont val="Tahoma"/>
            <family val="2"/>
          </rPr>
          <t>NICHT</t>
        </r>
        <r>
          <rPr>
            <b/>
            <sz val="10"/>
            <color indexed="10"/>
            <rFont val="Tahoma"/>
            <family val="2"/>
          </rPr>
          <t xml:space="preserve"> zu berücksichtigen
Sind Frühstück und oder Zwischenmahlzeit über ein Gesamtverpflegungsentgelt abgedeckt, sind die Lebensmittelkosten  bzw. sonstiger Materialaufwand hierfür einzugeben.</t>
        </r>
      </text>
    </comment>
    <comment ref="K51" authorId="0">
      <text>
        <r>
          <rPr>
            <b/>
            <u/>
            <sz val="10"/>
            <color indexed="10"/>
            <rFont val="Tahoma"/>
            <family val="2"/>
          </rPr>
          <t>Hinweis:</t>
        </r>
        <r>
          <rPr>
            <b/>
            <sz val="10"/>
            <color indexed="10"/>
            <rFont val="Tahoma"/>
            <family val="2"/>
          </rPr>
          <t xml:space="preserve">
Sollten in Ihrer Einrichtung auch Kinder mit Getränken versorgt werden, die jedoch nicht an der Mittagsverpflegung teilnehmen, sind die hierfür anfallenden Getränkekosten bzw. sonstiger Materialaufwand für die Getränkeversorgung hier </t>
        </r>
        <r>
          <rPr>
            <b/>
            <u/>
            <sz val="10"/>
            <color indexed="10"/>
            <rFont val="Tahoma"/>
            <family val="2"/>
          </rPr>
          <t>NICHT</t>
        </r>
        <r>
          <rPr>
            <b/>
            <sz val="10"/>
            <color indexed="10"/>
            <rFont val="Tahoma"/>
            <family val="2"/>
          </rPr>
          <t xml:space="preserve"> zu berücksichtigen.</t>
        </r>
      </text>
    </comment>
    <comment ref="K53" authorId="0">
      <text>
        <r>
          <rPr>
            <b/>
            <u/>
            <sz val="10"/>
            <color indexed="10"/>
            <rFont val="Tahoma"/>
            <family val="2"/>
          </rPr>
          <t>Erläuterung:</t>
        </r>
        <r>
          <rPr>
            <b/>
            <sz val="10"/>
            <color indexed="10"/>
            <rFont val="Tahoma"/>
            <family val="2"/>
          </rPr>
          <t xml:space="preserve">
Es werden 3,5% Aufschlag auf die Personalkosten (ohne Personalvertretungskosten) und Lebensmittelaufwand (ohne Frühstück und/oder Getränke) empfohlen, es können jedoch in Abhängigkeit der Situation unterschiedliche Aufschläge erforderlich sein. Hierfür können Sie in den </t>
        </r>
        <r>
          <rPr>
            <b/>
            <u/>
            <sz val="10"/>
            <color indexed="10"/>
            <rFont val="Tahoma"/>
            <family val="2"/>
          </rPr>
          <t>Zellen G53 bzw. I53</t>
        </r>
        <r>
          <rPr>
            <b/>
            <sz val="10"/>
            <color indexed="10"/>
            <rFont val="Tahoma"/>
            <family val="2"/>
          </rPr>
          <t xml:space="preserve"> einen Wert aus dem Drop-Down auswählen, oder einen individuellen Prozentsatz eintragen.</t>
        </r>
      </text>
    </comment>
    <comment ref="K59" authorId="0">
      <text>
        <r>
          <rPr>
            <b/>
            <u/>
            <sz val="10"/>
            <color indexed="10"/>
            <rFont val="Tahoma"/>
            <family val="2"/>
          </rPr>
          <t>Erläuterung:</t>
        </r>
        <r>
          <rPr>
            <b/>
            <sz val="10"/>
            <color indexed="10"/>
            <rFont val="Tahoma"/>
            <family val="2"/>
          </rPr>
          <t xml:space="preserve">
In dieser Summe werden die voranstehenden Zwischensummen "Personalkosten" + "Sachkosten" inklusive aller darin enthaltener Posten summiert.</t>
        </r>
      </text>
    </comment>
    <comment ref="K61" authorId="0">
      <text>
        <r>
          <rPr>
            <b/>
            <u/>
            <sz val="10"/>
            <color indexed="10"/>
            <rFont val="Tahoma"/>
            <family val="2"/>
          </rPr>
          <t>Erläuterung:</t>
        </r>
        <r>
          <rPr>
            <b/>
            <sz val="10"/>
            <color indexed="10"/>
            <rFont val="Tahoma"/>
            <family val="2"/>
          </rPr>
          <t xml:space="preserve">
</t>
        </r>
      </text>
    </comment>
    <comment ref="K65" authorId="0">
      <text>
        <r>
          <rPr>
            <b/>
            <u/>
            <sz val="10"/>
            <color indexed="10"/>
            <rFont val="Tahoma"/>
            <family val="2"/>
          </rPr>
          <t>Erläuterung:</t>
        </r>
        <r>
          <rPr>
            <b/>
            <sz val="10"/>
            <color indexed="10"/>
            <rFont val="Tahoma"/>
            <family val="2"/>
          </rPr>
          <t xml:space="preserve">
In dieser Summe sind mindestens die Kosten für Lebensmittel (gegebenenfalls inklusive Frühstück und/oder Getränke, sofern dieses/diese nicht separat berechnet werden) und entsprechender sonstiger Materialaufwand enthalten. Sofern Personalzusatzkosten für Frischkost (inkl. Personalnebenkosten) eingetragen bzw. ein Zuschlag für Personalvertretungskosten und/oder die kalkulatorische Abschreibung angesetzt wird, sind diese in der Summe bereits enhalten.</t>
        </r>
      </text>
    </comment>
    <comment ref="K69" authorId="0">
      <text>
        <r>
          <rPr>
            <b/>
            <u/>
            <sz val="10"/>
            <color indexed="10"/>
            <rFont val="Tahoma"/>
            <family val="2"/>
          </rPr>
          <t>Erläuterung:</t>
        </r>
        <r>
          <rPr>
            <b/>
            <sz val="10"/>
            <color indexed="10"/>
            <rFont val="Tahoma"/>
            <family val="2"/>
          </rPr>
          <t xml:space="preserve">
Geben Sie hier an, wie viele Kinder durchschnittlich pro Tag mit Mittagessen verpflegt werden. (für Hessen ist das die Angabe aus dem aktuell genehmigten Stellenantrag)
Gegebenenfalls ist eine Umrechnung der wöchentlich verpflegten Kinder auf die einzelnen Wochentage vorzunehmen.
Beispiel:
Ein Kind das nur 3-mal pro Woche am Mittagessen teilnimmt, darf nur anteilig berechnet werden. 
3 x Essen / 5 Wochentage = 0,6
Dieses Kind darf nur mit 0,6 berechnet werden.
</t>
        </r>
      </text>
    </comment>
    <comment ref="K71" authorId="0">
      <text>
        <r>
          <rPr>
            <b/>
            <u/>
            <sz val="10"/>
            <color indexed="10"/>
            <rFont val="Tahoma"/>
            <family val="2"/>
          </rPr>
          <t>Erläuterung:</t>
        </r>
        <r>
          <rPr>
            <b/>
            <sz val="10"/>
            <color indexed="10"/>
            <rFont val="Tahoma"/>
            <family val="2"/>
          </rPr>
          <t xml:space="preserve">
Wenn die Betriebszeit sich über das gesamte Jahr erstreckt, sind hier stets 12 Monate einzugeben. 
Nur wenn die Betriebszeit geringer als ein Jahr ist, ist die genaue Anzahl der tatsächlichen Betriebsmonate einzugeben.
</t>
        </r>
      </text>
    </comment>
    <comment ref="K75" authorId="0">
      <text>
        <r>
          <rPr>
            <b/>
            <u/>
            <sz val="10"/>
            <color indexed="10"/>
            <rFont val="Tahoma"/>
            <family val="2"/>
          </rPr>
          <t>Erläuterung:</t>
        </r>
        <r>
          <rPr>
            <b/>
            <sz val="11"/>
            <color indexed="10"/>
            <rFont val="Tahoma"/>
            <family val="2"/>
          </rPr>
          <t xml:space="preserve">
Wenn Ihre Einrichtung Schließtage hat, sind diese hier zu berücksichtigen, um die Kosten für ein Essen genau zu ermitteln. Das ist insbesondere wichtig für Einrichtungen, die Verpflegungsentgelte auf Basis einzelner tatsächlich ausgegebener Essen berechnen!
</t>
        </r>
        <r>
          <rPr>
            <b/>
            <u/>
            <sz val="10"/>
            <color indexed="10"/>
            <rFont val="Tahoma"/>
            <family val="2"/>
          </rPr>
          <t>Bsp.:</t>
        </r>
        <r>
          <rPr>
            <b/>
            <sz val="10"/>
            <color indexed="10"/>
            <rFont val="Tahoma"/>
            <family val="2"/>
          </rPr>
          <t xml:space="preserve">
  3 Schließtage wegen Fortbildung  und Konzeptionsentwicklung
</t>
        </r>
        <r>
          <rPr>
            <b/>
            <u/>
            <sz val="10"/>
            <color indexed="10"/>
            <rFont val="Tahoma"/>
            <family val="2"/>
          </rPr>
          <t>15</t>
        </r>
        <r>
          <rPr>
            <b/>
            <sz val="10"/>
            <color indexed="10"/>
            <rFont val="Tahoma"/>
            <family val="2"/>
          </rPr>
          <t xml:space="preserve"> Schließtage in den Sommerferien
18 Schließtage gesamt
Daraus folgt, dass die Einrichtung an 18 Tagen keine Verpflegung anbieten kann.
Die Anzahl der Schließtage ist in den </t>
        </r>
        <r>
          <rPr>
            <b/>
            <u/>
            <sz val="10"/>
            <color indexed="10"/>
            <rFont val="Tahoma"/>
            <family val="2"/>
          </rPr>
          <t>Zellen G75 oder I75</t>
        </r>
        <r>
          <rPr>
            <b/>
            <sz val="10"/>
            <color indexed="10"/>
            <rFont val="Tahoma"/>
            <family val="2"/>
          </rPr>
          <t xml:space="preserve"> anzugeben. Diese werden automatisch rechnerisch berücksichtigt.  </t>
        </r>
        <r>
          <rPr>
            <b/>
            <sz val="11"/>
            <color indexed="10"/>
            <rFont val="Tahoma"/>
            <family val="2"/>
          </rPr>
          <t xml:space="preserve">
Berücksichtigt werden muss auch, wenn während des laufenden Betriebes der Einrichtung nicht alle Essenskinder verpflegt werden. Dies betrifft i.d.R. Kinder, die in den ersten Wochen der Eingewöhnung in der Einrichtung nicht verpflegt werden (bei der Anzahl der durchschnittlichen Anzahl Essenkinder pro Tag aber berücksichtigt sind).   
</t>
        </r>
        <r>
          <rPr>
            <b/>
            <sz val="10"/>
            <color indexed="10"/>
            <rFont val="Tahoma"/>
            <family val="2"/>
          </rPr>
          <t xml:space="preserve">
</t>
        </r>
        <r>
          <rPr>
            <b/>
            <u/>
            <sz val="10"/>
            <color indexed="10"/>
            <rFont val="Tahoma"/>
            <family val="2"/>
          </rPr>
          <t>Bsp.:</t>
        </r>
        <r>
          <rPr>
            <b/>
            <sz val="10"/>
            <color indexed="10"/>
            <rFont val="Tahoma"/>
            <family val="2"/>
          </rPr>
          <t xml:space="preserve">
20 Kinder x 2 Wochen = 200; die Anzahl der Essen reduziert sich um 200. 
Die Anzahl der Essen die nicht ausgegeben werden, ist in den </t>
        </r>
        <r>
          <rPr>
            <b/>
            <u/>
            <sz val="10"/>
            <color indexed="10"/>
            <rFont val="Tahoma"/>
            <family val="2"/>
          </rPr>
          <t>Zellen G77 oder I77</t>
        </r>
        <r>
          <rPr>
            <b/>
            <sz val="10"/>
            <color indexed="10"/>
            <rFont val="Tahoma"/>
            <family val="2"/>
          </rPr>
          <t xml:space="preserve"> anzugeben. 
</t>
        </r>
        <r>
          <rPr>
            <b/>
            <sz val="11"/>
            <color indexed="10"/>
            <rFont val="Tahoma"/>
            <family val="2"/>
          </rPr>
          <t>Das gleiche gilt auch für Kinder, welche die Einrichtung am Ende eines KiTa-Jahres vorzeitig verlassen.
Je präziser hier die Angabe erfolgt, umso genauer wird die Anzahl der im Jahr zubereiteten Essen bzw. die Kalkulation insgesamt.</t>
        </r>
        <r>
          <rPr>
            <b/>
            <sz val="10"/>
            <color indexed="10"/>
            <rFont val="Tahoma"/>
            <family val="2"/>
          </rPr>
          <t xml:space="preserve">
</t>
        </r>
      </text>
    </comment>
    <comment ref="K89" authorId="0">
      <text>
        <r>
          <rPr>
            <b/>
            <u/>
            <sz val="10"/>
            <color indexed="10"/>
            <rFont val="Tahoma"/>
            <family val="2"/>
          </rPr>
          <t>Erläuterung:</t>
        </r>
        <r>
          <rPr>
            <b/>
            <sz val="10"/>
            <color indexed="10"/>
            <rFont val="Tahoma"/>
            <family val="2"/>
          </rPr>
          <t xml:space="preserve">
</t>
        </r>
        <r>
          <rPr>
            <b/>
            <sz val="11"/>
            <color indexed="34"/>
            <rFont val="Tahoma"/>
            <family val="2"/>
          </rPr>
          <t xml:space="preserve">Sofern in Ihrer Einrichtung, unabhängig von der Anzahl der ausgegebenen Essen grundsätzlich für </t>
        </r>
        <r>
          <rPr>
            <b/>
            <u/>
            <sz val="11"/>
            <color indexed="34"/>
            <rFont val="Tahoma"/>
            <family val="2"/>
          </rPr>
          <t>alle 12 Monate in gleicher Höhe</t>
        </r>
        <r>
          <rPr>
            <b/>
            <sz val="11"/>
            <color indexed="34"/>
            <rFont val="Tahoma"/>
            <family val="2"/>
          </rPr>
          <t xml:space="preserve"> den Eltern Verpflegungsentgelt berechnet wird (etwaige Schließtage etc. werden somit bei der Berechnung nicht berücksichtigt!), dürfen in diesen Zellen keine Anpassungen vorgenommen werden!</t>
        </r>
        <r>
          <rPr>
            <b/>
            <sz val="10"/>
            <color indexed="34"/>
            <rFont val="Tahoma"/>
            <family val="2"/>
          </rPr>
          <t xml:space="preserve">
</t>
        </r>
        <r>
          <rPr>
            <b/>
            <sz val="11"/>
            <color indexed="34"/>
            <rFont val="Tahoma"/>
            <family val="2"/>
          </rPr>
          <t>Falls Sie Schließtage etc. - Tage, an denen Sie kein Essen an die Kinder ausgeben - auch bei der Berechnung des Verpflegungsentgelts in Abzug bringen wollen, dann sind diese hier zu berücksichtigen.</t>
        </r>
        <r>
          <rPr>
            <b/>
            <sz val="11"/>
            <color indexed="10"/>
            <rFont val="Tahoma"/>
            <family val="2"/>
          </rPr>
          <t xml:space="preserve">
</t>
        </r>
        <r>
          <rPr>
            <b/>
            <sz val="10"/>
            <color indexed="10"/>
            <rFont val="Tahoma"/>
            <family val="2"/>
          </rPr>
          <t xml:space="preserve">
</t>
        </r>
        <r>
          <rPr>
            <b/>
            <u/>
            <sz val="10"/>
            <color indexed="10"/>
            <rFont val="Tahoma"/>
            <family val="2"/>
          </rPr>
          <t>Bsp.:</t>
        </r>
        <r>
          <rPr>
            <b/>
            <sz val="10"/>
            <color indexed="10"/>
            <rFont val="Tahoma"/>
            <family val="2"/>
          </rPr>
          <t xml:space="preserve">
  3 Schließtage wegen Fortbildung  und Konzeptionsentwicklung
</t>
        </r>
        <r>
          <rPr>
            <b/>
            <u/>
            <sz val="10"/>
            <color indexed="10"/>
            <rFont val="Tahoma"/>
            <family val="2"/>
          </rPr>
          <t>15</t>
        </r>
        <r>
          <rPr>
            <b/>
            <sz val="10"/>
            <color indexed="10"/>
            <rFont val="Tahoma"/>
            <family val="2"/>
          </rPr>
          <t xml:space="preserve"> Schließtage in den Sommerferien
18 Schließtage gesamt
Daraus folgt, dass die Einrichtung an 18 Tagen keine Verpflegung anbieten kann.
Die Anzahl der Schließtage ist in den </t>
        </r>
        <r>
          <rPr>
            <b/>
            <u/>
            <sz val="10"/>
            <color indexed="10"/>
            <rFont val="Tahoma"/>
            <family val="2"/>
          </rPr>
          <t>Zellen G89 oder I89</t>
        </r>
        <r>
          <rPr>
            <b/>
            <sz val="10"/>
            <color indexed="10"/>
            <rFont val="Tahoma"/>
            <family val="2"/>
          </rPr>
          <t xml:space="preserve"> anzugeben. Diese werden automatisch rechnerisch berücksichtigt.  
</t>
        </r>
        <r>
          <rPr>
            <b/>
            <sz val="11"/>
            <color indexed="10"/>
            <rFont val="Tahoma"/>
            <family val="2"/>
          </rPr>
          <t xml:space="preserve">Berücksichtigt werden muss auch, wenn während des laufenden Betriebes der Einrichtung nicht alle Essenskinder verpflegt werden. Dies betrifft i.d.R. Kinder, die in den ersten Wochen der Eingewöhnung in der Einrichtung nicht verpflegt werden (bei der Anzahl der durchschnittlichen Anzahl Essenkinder pro Tag aber berücksichtigt sind).   </t>
        </r>
        <r>
          <rPr>
            <b/>
            <sz val="10"/>
            <color indexed="10"/>
            <rFont val="Tahoma"/>
            <family val="2"/>
          </rPr>
          <t xml:space="preserve">
</t>
        </r>
        <r>
          <rPr>
            <b/>
            <u/>
            <sz val="10"/>
            <color indexed="10"/>
            <rFont val="Tahoma"/>
            <family val="2"/>
          </rPr>
          <t>Bsp.:</t>
        </r>
        <r>
          <rPr>
            <b/>
            <sz val="10"/>
            <color indexed="10"/>
            <rFont val="Tahoma"/>
            <family val="2"/>
          </rPr>
          <t xml:space="preserve">
20 Kinder x 2 Wochen = 200; die Anzahl der Essen reduziert sich um 200. 
Die Anzahl der Essen die nicht ausgegeben werden, ist in den </t>
        </r>
        <r>
          <rPr>
            <b/>
            <u/>
            <sz val="10"/>
            <color indexed="10"/>
            <rFont val="Tahoma"/>
            <family val="2"/>
          </rPr>
          <t>Zellen G91 oder I91</t>
        </r>
        <r>
          <rPr>
            <b/>
            <sz val="10"/>
            <color indexed="10"/>
            <rFont val="Tahoma"/>
            <family val="2"/>
          </rPr>
          <t xml:space="preserve"> anzugeben. 
</t>
        </r>
        <r>
          <rPr>
            <b/>
            <sz val="11"/>
            <color indexed="10"/>
            <rFont val="Tahoma"/>
            <family val="2"/>
          </rPr>
          <t>Das gleiche gilt auch für Kinder, welche die Einrichtung am Ende eines KiTa-Jahres vorzeitig verlassen.
Je präziser hier die Angabe erfolgt, umso genauer wird die Anzahl der im Jahr zubereiteten Essen bzw. die Kalkulation insgesamt.</t>
        </r>
      </text>
    </comment>
    <comment ref="K103" authorId="0">
      <text>
        <r>
          <rPr>
            <b/>
            <u/>
            <sz val="10"/>
            <color indexed="10"/>
            <rFont val="Tahoma"/>
            <family val="2"/>
          </rPr>
          <t>Erläuterung:</t>
        </r>
        <r>
          <rPr>
            <b/>
            <sz val="10"/>
            <color indexed="10"/>
            <rFont val="Tahoma"/>
            <family val="2"/>
          </rPr>
          <t xml:space="preserve">
In den </t>
        </r>
        <r>
          <rPr>
            <b/>
            <u/>
            <sz val="10"/>
            <color indexed="10"/>
            <rFont val="Tahoma"/>
            <family val="2"/>
          </rPr>
          <t>Zellen G103 bzw. I103</t>
        </r>
        <r>
          <rPr>
            <b/>
            <sz val="10"/>
            <color indexed="10"/>
            <rFont val="Tahoma"/>
            <family val="2"/>
          </rPr>
          <t xml:space="preserve"> können sie die Art der Verpflegung aus dem Drop-Down auswählen.
Geben Sie hier an, welche Verpflegungsart in welchem Haushaltsjahr angeboten wurde/wird:
</t>
        </r>
        <r>
          <rPr>
            <b/>
            <sz val="11"/>
            <color indexed="10"/>
            <rFont val="Tahoma"/>
            <family val="2"/>
          </rPr>
          <t xml:space="preserve">Fertigkost entspricht hierbei </t>
        </r>
        <r>
          <rPr>
            <b/>
            <u/>
            <sz val="11"/>
            <color indexed="10"/>
            <rFont val="Tahoma"/>
            <family val="2"/>
          </rPr>
          <t>Tiefkühl- oder Fertigkost mit Ergänzungs-frischkost</t>
        </r>
        <r>
          <rPr>
            <b/>
            <sz val="11"/>
            <color indexed="10"/>
            <rFont val="Tahoma"/>
            <family val="2"/>
          </rPr>
          <t xml:space="preserve"> laut Anlage 1 zur KiTaVO.</t>
        </r>
        <r>
          <rPr>
            <b/>
            <sz val="10"/>
            <color indexed="10"/>
            <rFont val="Tahoma"/>
            <family val="2"/>
          </rPr>
          <t xml:space="preserve">
</t>
        </r>
        <r>
          <rPr>
            <b/>
            <u/>
            <sz val="10"/>
            <color indexed="10"/>
            <rFont val="Tahoma"/>
            <family val="2"/>
          </rPr>
          <t>Hinweis:</t>
        </r>
        <r>
          <rPr>
            <b/>
            <sz val="10"/>
            <color indexed="10"/>
            <rFont val="Tahoma"/>
            <family val="2"/>
          </rPr>
          <t xml:space="preserve">
Die jeweilige Verpflegungskategorie richtet sich nach der Hauptmahlzeit. Das heißt beispielsweise, falls in Ihrer Einrichtung die Hauptmahlzeit angeliefert wird und Sie zudem noch Salat oder Dessert, etc. in Ihrer Einrichtung zubereiten, ist trotzdem die Verpflegungsart "Angelieferte Kost" auszuwählen.</t>
        </r>
      </text>
    </comment>
    <comment ref="K111" authorId="0">
      <text>
        <r>
          <rPr>
            <b/>
            <u/>
            <sz val="10"/>
            <color indexed="10"/>
            <rFont val="Tahoma"/>
            <family val="2"/>
          </rPr>
          <t>Erläuterung:</t>
        </r>
        <r>
          <rPr>
            <b/>
            <sz val="10"/>
            <color indexed="10"/>
            <rFont val="Tahoma"/>
            <family val="2"/>
          </rPr>
          <t xml:space="preserve">
Beim Vergleich der Verpflegungsbeiträge zwischen kirchlicher und kommunaler Einrichtung ist ggf. zu berücksichtigen inwieweit jeweils Getränke im Beitrag enthalten sind oder nicht.
</t>
        </r>
      </text>
    </comment>
    <comment ref="K132" authorId="0">
      <text>
        <r>
          <rPr>
            <b/>
            <u/>
            <sz val="10"/>
            <color indexed="10"/>
            <rFont val="Tahoma"/>
            <family val="2"/>
          </rPr>
          <t>Wichtig:</t>
        </r>
        <r>
          <rPr>
            <b/>
            <sz val="10"/>
            <color indexed="10"/>
            <rFont val="Tahoma"/>
            <family val="2"/>
          </rPr>
          <t xml:space="preserve">
Es ist im jeweiligen Kindertagesstättenbetriebsvertrag zu prüfen, ob dem Ausgleichs des Defizite aus der Verpflegung  im Rahmen der Betriebskostenarbrechnung etwas entgegen steht.
 </t>
        </r>
      </text>
    </comment>
  </commentList>
</comments>
</file>

<file path=xl/sharedStrings.xml><?xml version="1.0" encoding="utf-8"?>
<sst xmlns="http://schemas.openxmlformats.org/spreadsheetml/2006/main" count="146" uniqueCount="121">
  <si>
    <t>Ja</t>
  </si>
  <si>
    <t>Nein</t>
  </si>
  <si>
    <t>1.</t>
  </si>
  <si>
    <t>2.</t>
  </si>
  <si>
    <r>
      <rPr>
        <b/>
        <i/>
        <sz val="24"/>
        <color indexed="10"/>
        <rFont val="Cambria"/>
        <family val="1"/>
      </rPr>
      <t>i</t>
    </r>
    <r>
      <rPr>
        <b/>
        <i/>
        <sz val="16"/>
        <color indexed="10"/>
        <rFont val="Cambria"/>
        <family val="1"/>
      </rPr>
      <t>= Informationsfeld; stets anklicken!</t>
    </r>
  </si>
  <si>
    <t>Kosten der Verpflegung</t>
  </si>
  <si>
    <t>Personalkosten</t>
  </si>
  <si>
    <t>Folgejahr - PLAN</t>
  </si>
  <si>
    <t>Pos.</t>
  </si>
  <si>
    <t>Kostenart</t>
  </si>
  <si>
    <t>Zwischensumme Personalkosten</t>
  </si>
  <si>
    <t>Personalkosten Frischkost</t>
  </si>
  <si>
    <t>1.2</t>
  </si>
  <si>
    <t>1.3</t>
  </si>
  <si>
    <t>Lebensmittel</t>
  </si>
  <si>
    <t>1.4</t>
  </si>
  <si>
    <t>1.5</t>
  </si>
  <si>
    <t>Personalkosten Tiefkühl- oder Fertigkost</t>
  </si>
  <si>
    <t>Durchschnittliche Anzahl der Essenskinder pro Tag</t>
  </si>
  <si>
    <t>2.4</t>
  </si>
  <si>
    <t>Essenspreis bei kommunaler Einrichtung</t>
  </si>
  <si>
    <t>Verpflegungsart - Bitte auswählen -</t>
  </si>
  <si>
    <t>Name des Trägers</t>
  </si>
  <si>
    <t>Kindertagesstätte/Name der Einrichtung</t>
  </si>
  <si>
    <t>Frischkost</t>
  </si>
  <si>
    <t>Personalkosten Angelieferte Kost/Tiefkühl- oder Fertigkost</t>
  </si>
  <si>
    <t>Basiskosten Personal für Angelieferte Kost/Tiefkühl- oder Fertigkost</t>
  </si>
  <si>
    <t>Basiskosten Personal für Tiefkühl- oder Fertigkost</t>
  </si>
  <si>
    <t>Basiskosten Personal für Frischkost</t>
  </si>
  <si>
    <t xml:space="preserve">Zwischensumme Sachkosten </t>
  </si>
  <si>
    <t>Sachkosten inkl. Abschreibung</t>
  </si>
  <si>
    <t>1.7</t>
  </si>
  <si>
    <t>Fertigkost</t>
  </si>
  <si>
    <t>Anlieferung</t>
  </si>
  <si>
    <t>Verpflegungsart</t>
  </si>
  <si>
    <t>Basiskosten Personal für "Angelieferte Kost" oder "Tiefkühl- oder Fertigkost"</t>
  </si>
  <si>
    <t>1.6</t>
  </si>
  <si>
    <t>1.8</t>
  </si>
  <si>
    <t>Berechnung der erforderlichen Verpflegungsentgelte</t>
  </si>
  <si>
    <t>i</t>
  </si>
  <si>
    <t>2.1</t>
  </si>
  <si>
    <t>2.2</t>
  </si>
  <si>
    <t>2.3.1</t>
  </si>
  <si>
    <t>2.3.2</t>
  </si>
  <si>
    <t>2.4.1</t>
  </si>
  <si>
    <t>2.3.3</t>
  </si>
  <si>
    <t>2.4.2</t>
  </si>
  <si>
    <t>Zuschlag Personalvertretungskosten absolut</t>
  </si>
  <si>
    <t>Gesamtkosten Verpflegung (Personalkosten + Sachkosten)</t>
  </si>
  <si>
    <t xml:space="preserve">Anteil an Ges.kosten </t>
  </si>
  <si>
    <t>2.5</t>
  </si>
  <si>
    <t>2.6</t>
  </si>
  <si>
    <t>2.3</t>
  </si>
  <si>
    <t>Anzahl der Essen, die nicht ausgegeben werden aufgrund von Eingewöhnung etc.</t>
  </si>
  <si>
    <t>Einnahmen/Erlöse aus Verpflegungsentgelten</t>
  </si>
  <si>
    <t>Getränke</t>
  </si>
  <si>
    <t>Gesamt</t>
  </si>
  <si>
    <t>Durch Einnahmen zu deckende Kosten</t>
  </si>
  <si>
    <t>Davon "Rücklage für Investitionen Anlagevermögen für Küche und Verpflegung"</t>
  </si>
  <si>
    <t>Anzahl Schließtage im Kalenderjahr</t>
  </si>
  <si>
    <t>NUR VON DER REGIONALVERWALTUNG ZU NUTZEN</t>
  </si>
  <si>
    <t>Verpflegungsentgelt pro Monat</t>
  </si>
  <si>
    <t xml:space="preserve">Entgelt pro Essen </t>
  </si>
  <si>
    <t>1.9</t>
  </si>
  <si>
    <t>Zuschlag kalkulatorische Abschreibung für Investitionen Anlagevermögen Küchenbereich in %</t>
  </si>
  <si>
    <t>Zuschlag kalkulatorische Abschreibung für Investitionen Anlagevermögen Küchenbereich</t>
  </si>
  <si>
    <t>3.</t>
  </si>
  <si>
    <t>3.1</t>
  </si>
  <si>
    <t>3.2</t>
  </si>
  <si>
    <t>3.3</t>
  </si>
  <si>
    <t>3.4</t>
  </si>
  <si>
    <t>3.5</t>
  </si>
  <si>
    <t>3.6</t>
  </si>
  <si>
    <t>3.7</t>
  </si>
  <si>
    <t>Frühstück/Zwischenmahlzeit</t>
  </si>
  <si>
    <t>Rechtsträger-Nr.</t>
  </si>
  <si>
    <t>Zellbezeichnung</t>
  </si>
  <si>
    <r>
      <rPr>
        <b/>
        <sz val="13"/>
        <rFont val="Arial"/>
        <family val="2"/>
      </rPr>
      <t>Durch Einnahmen zu deckende Verpflegungskosten gem. KiTaVO</t>
    </r>
    <r>
      <rPr>
        <b/>
        <sz val="14"/>
        <rFont val="Arial"/>
        <family val="2"/>
      </rPr>
      <t xml:space="preserve"> </t>
    </r>
    <r>
      <rPr>
        <b/>
        <sz val="11"/>
        <rFont val="Arial"/>
        <family val="2"/>
      </rPr>
      <t xml:space="preserve">
(ggf. zuzüglich Personalvertretungskosten und/oder kalkulatorische Abschreibung)</t>
    </r>
  </si>
  <si>
    <t>Anzahl im Kalenderjahr zu berücksichtigende Monate</t>
  </si>
  <si>
    <t>2.3.4</t>
  </si>
  <si>
    <t>2.4.3</t>
  </si>
  <si>
    <t>2.4.4</t>
  </si>
  <si>
    <t>2.6.1</t>
  </si>
  <si>
    <t>2.6.2</t>
  </si>
  <si>
    <t>2.7</t>
  </si>
  <si>
    <t>2.8</t>
  </si>
  <si>
    <t>Veränderung Monatsbeitrag (2.5 ./. 2.4.4)</t>
  </si>
  <si>
    <t>Anzahl der Essen / Jahr (bei Anzahl Monate gem. 2.3.3)</t>
  </si>
  <si>
    <t xml:space="preserve">Rechnerisches Verpflegungsentgelt pro Monat </t>
  </si>
  <si>
    <t>Durchschnittliche Anzahl Essen / Monat (bei 20 Verpflegungstagen)</t>
  </si>
  <si>
    <t>Rechnerisches Verpflegungsentgelt pro Essen (ggf. inkl Getränke)</t>
  </si>
  <si>
    <t>Anzahl der berechneten Essen / Jahr (bei Anzahl Monate gem. 2.4.3)</t>
  </si>
  <si>
    <t>Durchschnittliche Anzahl berechneter Essen / Monat (bei 20 Verpflegungstagen)</t>
  </si>
  <si>
    <t>Zuschlag Zahlungsausfall</t>
  </si>
  <si>
    <t>Zuschlag Zahlungsausfall in % von Summe (1.3 + 1.4 + Zws. SK)</t>
  </si>
  <si>
    <r>
      <t xml:space="preserve">Ermittlung Verpflegungsentgelt je Essen      </t>
    </r>
    <r>
      <rPr>
        <b/>
        <i/>
        <sz val="11"/>
        <color indexed="10"/>
        <rFont val="Arial"/>
        <family val="2"/>
      </rPr>
      <t>SIEHE INFOFELD</t>
    </r>
  </si>
  <si>
    <r>
      <t xml:space="preserve">Ermittlung Verpflegungsentgelt je Monat      </t>
    </r>
    <r>
      <rPr>
        <b/>
        <i/>
        <sz val="11"/>
        <color indexed="10"/>
        <rFont val="Arial"/>
        <family val="2"/>
      </rPr>
      <t xml:space="preserve">SIEHE INFOFELD  </t>
    </r>
  </si>
  <si>
    <t>Kalkulation Verpflegungsentgelt (Doppik)</t>
  </si>
  <si>
    <t>Einrichtungsnummer</t>
  </si>
  <si>
    <t>Konten/
Abr.obj.</t>
  </si>
  <si>
    <t>Gesamt Basiskosten Personal für "Angelieferte Kost" oder "Tiefkühl- oder Fertigkost"</t>
  </si>
  <si>
    <r>
      <t xml:space="preserve">Zuschlag Personalvertretungskosten in % von Summe (1.2 + 1.3) </t>
    </r>
    <r>
      <rPr>
        <b/>
        <sz val="10"/>
        <rFont val="Arial"/>
        <family val="2"/>
      </rPr>
      <t>nur wenn nicht in 603100 enthalten!</t>
    </r>
  </si>
  <si>
    <r>
      <t xml:space="preserve">Zuschlag Personalnebenkosten Arbeitgeber </t>
    </r>
    <r>
      <rPr>
        <b/>
        <sz val="10"/>
        <rFont val="Arial"/>
        <family val="2"/>
      </rPr>
      <t>nur wenn nicht in 603100 enthalten!</t>
    </r>
  </si>
  <si>
    <t>603100.58__463</t>
  </si>
  <si>
    <t>603100.58__464</t>
  </si>
  <si>
    <t>401300.58__460</t>
  </si>
  <si>
    <t>Gesamtkosten Zusatzpersonal Frischkost</t>
  </si>
  <si>
    <t>Kosten Zusatzpersonal Frischkost</t>
  </si>
  <si>
    <t>Abweichung Monatsbeitrag zu kommunaler Einrichtung (2.4.4 ./. 2.6.2)</t>
  </si>
  <si>
    <t>Bisher erhobenes Verpflegungsentgelt pro Monat</t>
  </si>
  <si>
    <t>Anzahl zu berücksichtigende Schließtage im Kalenderjahr</t>
  </si>
  <si>
    <t>Lfd. HH-Jahr/ abgeschl. HH-Jahr</t>
  </si>
  <si>
    <t>Im Falle einer Neukalkulation im lfd. Jahr sind die Kosten/Einahmen für das gesamte HH-Jahr hochzurechnen!</t>
  </si>
  <si>
    <t xml:space="preserve">Lebensmittel und sonst. Materialaufwand für Mittagsverpflegung </t>
  </si>
  <si>
    <t>Lebensmittel und sonst. Materialaufwand für 
Frühstück/Zwischenmahlzeit (nur wenn diese nicht separat berechnet werden)</t>
  </si>
  <si>
    <t>688100.58__461
689000.58__461</t>
  </si>
  <si>
    <t>688100.58__460
689000.58__460</t>
  </si>
  <si>
    <t>688100.58__462
689000.58__462</t>
  </si>
  <si>
    <t>Getränke und sonst. Materialaufwand für Getränke (nur wenn diese nicht separat berechnet werden)</t>
  </si>
  <si>
    <r>
      <t xml:space="preserve">Anzahl Monate im Kalenderjahr; ein Wert </t>
    </r>
    <r>
      <rPr>
        <b/>
        <sz val="11"/>
        <rFont val="Arial"/>
        <family val="2"/>
      </rPr>
      <t xml:space="preserve">&lt; 12 Mon. </t>
    </r>
    <r>
      <rPr>
        <sz val="11"/>
        <rFont val="Arial"/>
        <family val="2"/>
      </rPr>
      <t>nur</t>
    </r>
    <r>
      <rPr>
        <b/>
        <sz val="11"/>
        <rFont val="Arial"/>
        <family val="2"/>
      </rPr>
      <t xml:space="preserve"> </t>
    </r>
    <r>
      <rPr>
        <sz val="11"/>
        <rFont val="Arial"/>
        <family val="2"/>
      </rPr>
      <t>eingeben, falls die Betriebszeit geringer ist; Neueröffnung o. Ä.</t>
    </r>
  </si>
  <si>
    <t>VERSION 1.1.1 - Stand 05.21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</si>
</sst>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
    <numFmt numFmtId="165" formatCode="_-* #,##0.00\ [$€-407]_-;\-* #,##0.00\ [$€-407]_-;_-* &quot;-&quot;??\ [$€-407]_-;_-@_-"/>
    <numFmt numFmtId="166" formatCode="_-* #,##0\ _€_-;\-* #,##0\ _€_-;_-* &quot;-&quot;??\ _€_-;_-@_-"/>
    <numFmt numFmtId="167" formatCode="0.0%"/>
  </numFmts>
  <fonts count="70" x14ac:knownFonts="1">
    <font>
      <sz val="10"/>
      <name val="Arial"/>
    </font>
    <font>
      <sz val="10"/>
      <name val="Arial"/>
    </font>
    <font>
      <b/>
      <sz val="10"/>
      <name val="Arial"/>
      <family val="2"/>
    </font>
    <font>
      <sz val="11"/>
      <color indexed="13"/>
      <name val="Calibri"/>
      <family val="2"/>
    </font>
    <font>
      <sz val="11"/>
      <color indexed="10"/>
      <name val="Calibri"/>
      <family val="2"/>
    </font>
    <font>
      <b/>
      <sz val="11"/>
      <color indexed="63"/>
      <name val="Calibri"/>
      <family val="2"/>
    </font>
    <font>
      <b/>
      <sz val="11"/>
      <color indexed="52"/>
      <name val="Calibri"/>
      <family val="2"/>
    </font>
    <font>
      <sz val="11"/>
      <color indexed="62"/>
      <name val="Calibri"/>
      <family val="2"/>
    </font>
    <font>
      <b/>
      <sz val="11"/>
      <color indexed="13"/>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53"/>
      <name val="Calibri"/>
      <family val="2"/>
    </font>
    <font>
      <b/>
      <sz val="11"/>
      <color indexed="10"/>
      <name val="Calibri"/>
      <family val="2"/>
    </font>
    <font>
      <sz val="22"/>
      <name val="Arial"/>
      <family val="2"/>
    </font>
    <font>
      <sz val="10"/>
      <name val="Arial"/>
      <family val="2"/>
    </font>
    <font>
      <sz val="20"/>
      <name val="Arial"/>
      <family val="2"/>
    </font>
    <font>
      <sz val="18"/>
      <name val="Arial"/>
      <family val="2"/>
    </font>
    <font>
      <b/>
      <sz val="12"/>
      <color indexed="10"/>
      <name val="Arial"/>
      <family val="2"/>
    </font>
    <font>
      <sz val="10"/>
      <color indexed="63"/>
      <name val="Arial"/>
      <family val="2"/>
    </font>
    <font>
      <sz val="14"/>
      <name val="Arial"/>
      <family val="2"/>
    </font>
    <font>
      <b/>
      <sz val="12"/>
      <name val="Arial"/>
      <family val="2"/>
    </font>
    <font>
      <sz val="11"/>
      <name val="Arial"/>
      <family val="2"/>
    </font>
    <font>
      <b/>
      <sz val="14"/>
      <name val="Arial"/>
      <family val="2"/>
    </font>
    <font>
      <b/>
      <sz val="20"/>
      <color indexed="10"/>
      <name val="Arial"/>
      <family val="2"/>
    </font>
    <font>
      <b/>
      <sz val="10"/>
      <color indexed="34"/>
      <name val="Tahoma"/>
      <family val="2"/>
    </font>
    <font>
      <b/>
      <u/>
      <sz val="10"/>
      <color indexed="34"/>
      <name val="Tahoma"/>
      <family val="2"/>
    </font>
    <font>
      <b/>
      <sz val="10"/>
      <color indexed="10"/>
      <name val="Tahoma"/>
      <family val="2"/>
    </font>
    <font>
      <b/>
      <sz val="10"/>
      <color indexed="81"/>
      <name val="Tahoma"/>
      <family val="2"/>
    </font>
    <font>
      <b/>
      <u/>
      <sz val="10"/>
      <color indexed="81"/>
      <name val="Tahoma"/>
      <family val="2"/>
    </font>
    <font>
      <b/>
      <i/>
      <sz val="10"/>
      <color indexed="28"/>
      <name val="Tahoma"/>
      <family val="2"/>
    </font>
    <font>
      <sz val="10"/>
      <name val="Arial"/>
      <family val="2"/>
    </font>
    <font>
      <sz val="10"/>
      <name val="Arial"/>
      <family val="2"/>
    </font>
    <font>
      <b/>
      <i/>
      <sz val="16"/>
      <color indexed="10"/>
      <name val="Cambria"/>
      <family val="1"/>
    </font>
    <font>
      <b/>
      <i/>
      <sz val="24"/>
      <color indexed="10"/>
      <name val="Cambria"/>
      <family val="1"/>
    </font>
    <font>
      <b/>
      <i/>
      <sz val="18"/>
      <color indexed="10"/>
      <name val="Cambria"/>
      <family val="1"/>
    </font>
    <font>
      <b/>
      <sz val="22"/>
      <name val="Arial"/>
      <family val="2"/>
    </font>
    <font>
      <sz val="11"/>
      <color indexed="63"/>
      <name val="Arial"/>
      <family val="2"/>
    </font>
    <font>
      <b/>
      <sz val="11"/>
      <name val="Arial"/>
      <family val="2"/>
    </font>
    <font>
      <b/>
      <u/>
      <sz val="10"/>
      <color indexed="10"/>
      <name val="Tahoma"/>
      <family val="2"/>
    </font>
    <font>
      <b/>
      <sz val="11"/>
      <color indexed="10"/>
      <name val="Tahoma"/>
      <family val="2"/>
    </font>
    <font>
      <b/>
      <sz val="13"/>
      <name val="Arial"/>
      <family val="2"/>
    </font>
    <font>
      <b/>
      <u/>
      <sz val="11"/>
      <color indexed="10"/>
      <name val="Tahoma"/>
      <family val="2"/>
    </font>
    <font>
      <b/>
      <sz val="11"/>
      <color indexed="34"/>
      <name val="Tahoma"/>
      <family val="2"/>
    </font>
    <font>
      <b/>
      <u/>
      <sz val="11"/>
      <color indexed="34"/>
      <name val="Tahoma"/>
      <family val="2"/>
    </font>
    <font>
      <b/>
      <i/>
      <sz val="11"/>
      <color indexed="10"/>
      <name val="Arial"/>
      <family val="2"/>
    </font>
    <font>
      <sz val="10"/>
      <name val="Arial"/>
      <family val="2"/>
    </font>
    <font>
      <b/>
      <sz val="10"/>
      <color indexed="10"/>
      <name val="Arial"/>
      <family val="2"/>
    </font>
    <font>
      <sz val="11"/>
      <color theme="1"/>
      <name val="Calibri"/>
      <family val="2"/>
      <scheme val="minor"/>
    </font>
    <font>
      <b/>
      <sz val="14"/>
      <color theme="0"/>
      <name val="Arial"/>
      <family val="2"/>
    </font>
    <font>
      <b/>
      <sz val="16"/>
      <color rgb="FFC00000"/>
      <name val="Arial"/>
      <family val="2"/>
    </font>
    <font>
      <sz val="10"/>
      <color rgb="FFFF0000"/>
      <name val="Arial"/>
      <family val="2"/>
    </font>
    <font>
      <b/>
      <sz val="12"/>
      <color theme="0"/>
      <name val="Arial"/>
      <family val="2"/>
    </font>
    <font>
      <sz val="18"/>
      <color theme="1"/>
      <name val="Arial"/>
      <family val="2"/>
    </font>
    <font>
      <b/>
      <sz val="11"/>
      <color theme="0"/>
      <name val="Arial"/>
      <family val="2"/>
    </font>
    <font>
      <sz val="18"/>
      <color rgb="FFFF0000"/>
      <name val="Arial"/>
      <family val="2"/>
    </font>
    <font>
      <sz val="14"/>
      <color rgb="FFFF0000"/>
      <name val="Arial"/>
      <family val="2"/>
    </font>
    <font>
      <b/>
      <i/>
      <sz val="18"/>
      <color theme="0"/>
      <name val="Cambria"/>
      <family val="1"/>
      <scheme val="major"/>
    </font>
    <font>
      <b/>
      <sz val="10"/>
      <color theme="1"/>
      <name val="Arial"/>
      <family val="2"/>
    </font>
    <font>
      <b/>
      <sz val="12"/>
      <color theme="1"/>
      <name val="Arial"/>
      <family val="2"/>
    </font>
    <font>
      <b/>
      <sz val="11"/>
      <color theme="1"/>
      <name val="Arial"/>
      <family val="2"/>
    </font>
    <font>
      <sz val="22"/>
      <color rgb="FFFF0000"/>
      <name val="Arial"/>
      <family val="2"/>
    </font>
    <font>
      <b/>
      <sz val="22"/>
      <color rgb="FFFF0000"/>
      <name val="Arial"/>
      <family val="2"/>
    </font>
    <font>
      <sz val="11"/>
      <color theme="0"/>
      <name val="Arial"/>
      <family val="2"/>
    </font>
  </fonts>
  <fills count="30">
    <fill>
      <patternFill patternType="none"/>
    </fill>
    <fill>
      <patternFill patternType="gray125"/>
    </fill>
    <fill>
      <patternFill patternType="solid">
        <fgColor indexed="14"/>
      </patternFill>
    </fill>
    <fill>
      <patternFill patternType="solid">
        <fgColor indexed="47"/>
      </patternFill>
    </fill>
    <fill>
      <patternFill patternType="solid">
        <fgColor indexed="26"/>
      </patternFill>
    </fill>
    <fill>
      <patternFill patternType="solid">
        <fgColor indexed="27"/>
      </patternFill>
    </fill>
    <fill>
      <patternFill patternType="solid">
        <fgColor indexed="9"/>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2"/>
      </patternFill>
    </fill>
    <fill>
      <patternFill patternType="solid">
        <fgColor indexed="8"/>
      </patternFill>
    </fill>
    <fill>
      <patternFill patternType="solid">
        <fgColor indexed="57"/>
      </patternFill>
    </fill>
    <fill>
      <patternFill patternType="solid">
        <fgColor indexed="54"/>
      </patternFill>
    </fill>
    <fill>
      <patternFill patternType="solid">
        <fgColor indexed="53"/>
      </patternFill>
    </fill>
    <fill>
      <patternFill patternType="solid">
        <fgColor indexed="11"/>
      </patternFill>
    </fill>
    <fill>
      <patternFill patternType="solid">
        <fgColor indexed="42"/>
      </patternFill>
    </fill>
    <fill>
      <patternFill patternType="solid">
        <fgColor indexed="45"/>
      </patternFill>
    </fill>
    <fill>
      <patternFill patternType="solid">
        <fgColor indexed="55"/>
      </patternFill>
    </fill>
    <fill>
      <patternFill patternType="solid">
        <fgColor theme="7" tint="-0.249977111117893"/>
        <bgColor indexed="64"/>
      </patternFill>
    </fill>
    <fill>
      <patternFill patternType="solid">
        <fgColor rgb="FF7030A0"/>
        <bgColor indexed="64"/>
      </patternFill>
    </fill>
    <fill>
      <patternFill patternType="mediumGray">
        <fgColor rgb="FFFFE5F2"/>
      </patternFill>
    </fill>
    <fill>
      <patternFill patternType="solid">
        <fgColor theme="4"/>
        <bgColor indexed="64"/>
      </patternFill>
    </fill>
    <fill>
      <patternFill patternType="mediumGray">
        <fgColor rgb="FFFFB7DB"/>
      </patternFill>
    </fill>
    <fill>
      <patternFill patternType="solid">
        <fgColor rgb="FFD8C4EC"/>
        <bgColor indexed="64"/>
      </patternFill>
    </fill>
    <fill>
      <patternFill patternType="solid">
        <fgColor rgb="FFC00000"/>
        <bgColor indexed="64"/>
      </patternFill>
    </fill>
    <fill>
      <patternFill patternType="solid">
        <fgColor rgb="FFFFFF00"/>
        <bgColor indexed="64"/>
      </patternFill>
    </fill>
    <fill>
      <patternFill patternType="mediumGray">
        <fgColor rgb="FFFFE5F2"/>
        <bgColor rgb="FFFFCCCC"/>
      </patternFill>
    </fill>
    <fill>
      <patternFill patternType="solid">
        <fgColor rgb="FFE68A00"/>
        <bgColor indexed="64"/>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12"/>
      </left>
      <right style="thin">
        <color indexed="12"/>
      </right>
      <top style="thin">
        <color indexed="12"/>
      </top>
      <bottom style="thin">
        <color indexed="12"/>
      </bottom>
      <diagonal/>
    </border>
    <border>
      <left/>
      <right/>
      <top/>
      <bottom style="thick">
        <color indexed="49"/>
      </bottom>
      <diagonal/>
    </border>
    <border>
      <left/>
      <right/>
      <top/>
      <bottom style="thick">
        <color indexed="9"/>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right/>
      <top/>
      <bottom style="medium">
        <color indexed="64"/>
      </bottom>
      <diagonal/>
    </border>
    <border>
      <left/>
      <right/>
      <top/>
      <bottom style="thick">
        <color indexed="64"/>
      </bottom>
      <diagonal/>
    </border>
    <border>
      <left/>
      <right/>
      <top style="medium">
        <color indexed="64"/>
      </top>
      <bottom/>
      <diagonal/>
    </border>
    <border>
      <left/>
      <right style="medium">
        <color theme="0"/>
      </right>
      <top/>
      <bottom/>
      <diagonal/>
    </border>
    <border>
      <left style="thick">
        <color theme="0"/>
      </left>
      <right style="thick">
        <color theme="0"/>
      </right>
      <top style="thick">
        <color theme="0"/>
      </top>
      <bottom style="thick">
        <color theme="0"/>
      </bottom>
      <diagonal/>
    </border>
    <border>
      <left/>
      <right style="medium">
        <color theme="0"/>
      </right>
      <top style="thick">
        <color indexed="64"/>
      </top>
      <bottom/>
      <diagonal/>
    </border>
    <border>
      <left style="medium">
        <color theme="0"/>
      </left>
      <right style="medium">
        <color theme="0"/>
      </right>
      <top style="medium">
        <color theme="0"/>
      </top>
      <bottom/>
      <diagonal/>
    </border>
    <border>
      <left style="thick">
        <color theme="0"/>
      </left>
      <right style="thin">
        <color theme="0" tint="-0.499984740745262"/>
      </right>
      <top style="thin">
        <color theme="0" tint="-0.499984740745262"/>
      </top>
      <bottom style="thin">
        <color theme="0" tint="-0.499984740745262"/>
      </bottom>
      <diagonal/>
    </border>
    <border>
      <left style="medium">
        <color theme="0"/>
      </left>
      <right style="medium">
        <color theme="0"/>
      </right>
      <top/>
      <bottom/>
      <diagonal/>
    </border>
    <border>
      <left style="medium">
        <color theme="0"/>
      </left>
      <right style="medium">
        <color theme="0"/>
      </right>
      <top style="thick">
        <color indexed="64"/>
      </top>
      <bottom/>
      <diagonal/>
    </border>
    <border>
      <left style="medium">
        <color theme="0"/>
      </left>
      <right/>
      <top/>
      <bottom/>
      <diagonal/>
    </border>
    <border>
      <left/>
      <right style="thick">
        <color rgb="FFC00000"/>
      </right>
      <top/>
      <bottom/>
      <diagonal/>
    </border>
    <border>
      <left style="thick">
        <color theme="0"/>
      </left>
      <right/>
      <top/>
      <bottom/>
      <diagonal/>
    </border>
    <border>
      <left style="thick">
        <color theme="0"/>
      </left>
      <right/>
      <top style="thick">
        <color theme="0"/>
      </top>
      <bottom style="thick">
        <color theme="0"/>
      </bottom>
      <diagonal/>
    </border>
    <border>
      <left/>
      <right/>
      <top/>
      <bottom style="thick">
        <color theme="7" tint="-0.24994659260841701"/>
      </bottom>
      <diagonal/>
    </border>
    <border>
      <left/>
      <right/>
      <top style="thick">
        <color theme="7" tint="-0.24994659260841701"/>
      </top>
      <bottom/>
      <diagonal/>
    </border>
    <border>
      <left/>
      <right style="thick">
        <color theme="7" tint="-0.24994659260841701"/>
      </right>
      <top/>
      <bottom/>
      <diagonal/>
    </border>
    <border>
      <left/>
      <right style="thick">
        <color theme="7" tint="-0.24994659260841701"/>
      </right>
      <top style="thick">
        <color theme="7" tint="-0.24994659260841701"/>
      </top>
      <bottom/>
      <diagonal/>
    </border>
    <border>
      <left/>
      <right style="thick">
        <color theme="7" tint="-0.24994659260841701"/>
      </right>
      <top/>
      <bottom style="thick">
        <color theme="7" tint="-0.24994659260841701"/>
      </bottom>
      <diagonal/>
    </border>
    <border>
      <left style="thick">
        <color theme="7" tint="-0.24994659260841701"/>
      </left>
      <right style="thick">
        <color theme="0"/>
      </right>
      <top style="thick">
        <color theme="0"/>
      </top>
      <bottom style="thick">
        <color theme="0"/>
      </bottom>
      <diagonal/>
    </border>
    <border>
      <left style="thick">
        <color theme="7" tint="-0.24994659260841701"/>
      </left>
      <right style="thick">
        <color theme="0"/>
      </right>
      <top/>
      <bottom/>
      <diagonal/>
    </border>
    <border>
      <left style="thick">
        <color theme="7" tint="-0.24994659260841701"/>
      </left>
      <right style="thick">
        <color theme="0"/>
      </right>
      <top style="thick">
        <color theme="0"/>
      </top>
      <bottom style="thick">
        <color theme="7" tint="-0.24994659260841701"/>
      </bottom>
      <diagonal/>
    </border>
    <border>
      <left/>
      <right style="thick">
        <color theme="0"/>
      </right>
      <top style="thick">
        <color theme="7" tint="-0.24994659260841701"/>
      </top>
      <bottom style="thick">
        <color theme="0"/>
      </bottom>
      <diagonal/>
    </border>
    <border>
      <left style="thick">
        <color theme="7" tint="-0.24994659260841701"/>
      </left>
      <right/>
      <top/>
      <bottom style="thick">
        <color theme="7" tint="-0.24994659260841701"/>
      </bottom>
      <diagonal/>
    </border>
    <border>
      <left style="thick">
        <color theme="7" tint="-0.24994659260841701"/>
      </left>
      <right style="thick">
        <color theme="0"/>
      </right>
      <top style="thick">
        <color theme="7" tint="-0.24994659260841701"/>
      </top>
      <bottom style="thick">
        <color theme="0"/>
      </bottom>
      <diagonal/>
    </border>
    <border>
      <left/>
      <right/>
      <top/>
      <bottom style="dashed">
        <color theme="0" tint="-0.499984740745262"/>
      </bottom>
      <diagonal/>
    </border>
    <border>
      <left style="medium">
        <color theme="0"/>
      </left>
      <right style="medium">
        <color theme="0"/>
      </right>
      <top/>
      <bottom style="dashed">
        <color theme="0" tint="-0.499984740745262"/>
      </bottom>
      <diagonal/>
    </border>
    <border>
      <left/>
      <right style="thick">
        <color theme="0"/>
      </right>
      <top/>
      <bottom style="thick">
        <color theme="7"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right style="thick">
        <color theme="0"/>
      </right>
      <top/>
      <bottom/>
      <diagonal/>
    </border>
    <border>
      <left style="thick">
        <color theme="0"/>
      </left>
      <right/>
      <top style="medium">
        <color indexed="64"/>
      </top>
      <bottom/>
      <diagonal/>
    </border>
    <border>
      <left style="thick">
        <color theme="0"/>
      </left>
      <right/>
      <top/>
      <bottom style="dashed">
        <color theme="0" tint="-0.499984740745262"/>
      </bottom>
      <diagonal/>
    </border>
    <border>
      <left/>
      <right style="thick">
        <color theme="0"/>
      </right>
      <top style="thick">
        <color theme="0"/>
      </top>
      <bottom/>
      <diagonal/>
    </border>
    <border>
      <left/>
      <right style="thick">
        <color theme="0"/>
      </right>
      <top style="thick">
        <color theme="0"/>
      </top>
      <bottom style="thick">
        <color theme="0"/>
      </bottom>
      <diagonal/>
    </border>
  </borders>
  <cellStyleXfs count="6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6" borderId="2" applyNumberFormat="0" applyAlignment="0" applyProtection="0"/>
    <xf numFmtId="0" fontId="7" fillId="3"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37" fillId="0" borderId="0" applyFont="0" applyFill="0" applyBorder="0" applyAlignment="0" applyProtection="0"/>
    <xf numFmtId="44" fontId="21"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52" fillId="0" borderId="0" applyFont="0" applyFill="0" applyBorder="0" applyAlignment="0" applyProtection="0"/>
    <xf numFmtId="0" fontId="10" fillId="17" borderId="0" applyNumberFormat="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52" fillId="0" borderId="0" applyFont="0" applyFill="0" applyBorder="0" applyAlignment="0" applyProtection="0"/>
    <xf numFmtId="0" fontId="11" fillId="8" borderId="0" applyNumberFormat="0" applyBorder="0" applyAlignment="0" applyProtection="0"/>
    <xf numFmtId="0" fontId="1" fillId="4" borderId="4" applyNumberFormat="0" applyFont="0" applyAlignment="0" applyProtection="0"/>
    <xf numFmtId="0" fontId="21" fillId="4" borderId="4" applyNumberFormat="0" applyFont="0" applyAlignment="0" applyProtection="0"/>
    <xf numFmtId="0" fontId="37" fillId="4" borderId="4" applyNumberFormat="0" applyFont="0" applyAlignment="0" applyProtection="0"/>
    <xf numFmtId="0" fontId="21" fillId="4" borderId="4" applyNumberFormat="0" applyFont="0" applyAlignment="0" applyProtection="0"/>
    <xf numFmtId="0" fontId="52" fillId="4" borderId="4" applyNumberFormat="0" applyFont="0" applyAlignment="0" applyProtection="0"/>
    <xf numFmtId="9" fontId="1" fillId="0" borderId="0" applyFont="0" applyFill="0" applyBorder="0" applyAlignment="0" applyProtection="0"/>
    <xf numFmtId="9" fontId="21" fillId="0" borderId="0" applyFont="0" applyFill="0" applyBorder="0" applyAlignment="0" applyProtection="0"/>
    <xf numFmtId="9" fontId="37" fillId="0" borderId="0" applyFont="0" applyFill="0" applyBorder="0" applyAlignment="0" applyProtection="0"/>
    <xf numFmtId="9" fontId="21" fillId="0" borderId="0" applyFont="0" applyFill="0" applyBorder="0" applyAlignment="0" applyProtection="0"/>
    <xf numFmtId="9" fontId="38" fillId="0" borderId="0" applyFont="0" applyFill="0" applyBorder="0" applyAlignment="0" applyProtection="0"/>
    <xf numFmtId="9" fontId="21" fillId="0" borderId="0" applyFont="0" applyFill="0" applyBorder="0" applyAlignment="0" applyProtection="0"/>
    <xf numFmtId="9" fontId="52" fillId="0" borderId="0" applyFont="0" applyFill="0" applyBorder="0" applyAlignment="0" applyProtection="0"/>
    <xf numFmtId="0" fontId="12" fillId="18" borderId="0" applyNumberFormat="0" applyBorder="0" applyAlignment="0" applyProtection="0"/>
    <xf numFmtId="0" fontId="21" fillId="0" borderId="0"/>
    <xf numFmtId="0" fontId="54"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4" fontId="1" fillId="0" borderId="0" applyFont="0" applyFill="0" applyBorder="0" applyAlignment="0" applyProtection="0"/>
    <xf numFmtId="44" fontId="21" fillId="0" borderId="0" applyFont="0" applyFill="0" applyBorder="0" applyAlignment="0" applyProtection="0"/>
    <xf numFmtId="44" fontId="54" fillId="0" borderId="0" applyFont="0" applyFill="0" applyBorder="0" applyAlignment="0" applyProtection="0"/>
    <xf numFmtId="44" fontId="52" fillId="0" borderId="0" applyFont="0" applyFill="0" applyBorder="0" applyAlignment="0" applyProtection="0"/>
    <xf numFmtId="0" fontId="18" fillId="0" borderId="0" applyNumberFormat="0" applyFill="0" applyBorder="0" applyAlignment="0" applyProtection="0"/>
    <xf numFmtId="0" fontId="19" fillId="19" borderId="9" applyNumberFormat="0" applyAlignment="0" applyProtection="0"/>
  </cellStyleXfs>
  <cellXfs count="180">
    <xf numFmtId="0" fontId="0" fillId="0" borderId="0" xfId="0"/>
    <xf numFmtId="0" fontId="21" fillId="0" borderId="0" xfId="0" applyFont="1"/>
    <xf numFmtId="0" fontId="21" fillId="0" borderId="0" xfId="0" applyFont="1" applyAlignment="1">
      <alignment horizontal="left" vertical="center" wrapText="1"/>
    </xf>
    <xf numFmtId="9" fontId="0" fillId="0" borderId="0" xfId="47" applyFont="1"/>
    <xf numFmtId="167" fontId="0" fillId="0" borderId="0" xfId="0" applyNumberFormat="1"/>
    <xf numFmtId="0" fontId="65" fillId="25" borderId="14" xfId="0" applyNumberFormat="1" applyFont="1" applyFill="1" applyBorder="1" applyAlignment="1" applyProtection="1">
      <alignment horizontal="center" vertical="center" wrapText="1"/>
      <protection locked="0"/>
    </xf>
    <xf numFmtId="0" fontId="65" fillId="25" borderId="21" xfId="0" applyNumberFormat="1" applyFont="1" applyFill="1" applyBorder="1" applyAlignment="1" applyProtection="1">
      <alignment horizontal="center" vertical="center" wrapText="1"/>
      <protection locked="0"/>
    </xf>
    <xf numFmtId="165" fontId="66" fillId="25" borderId="14" xfId="0" applyNumberFormat="1" applyFont="1" applyFill="1" applyBorder="1" applyAlignment="1" applyProtection="1">
      <alignment horizontal="center" vertical="center" wrapText="1"/>
      <protection locked="0"/>
    </xf>
    <xf numFmtId="167" fontId="65" fillId="25" borderId="14" xfId="47" applyNumberFormat="1" applyFont="1" applyFill="1" applyBorder="1" applyAlignment="1" applyProtection="1">
      <alignment horizontal="center" vertical="center" wrapText="1"/>
      <protection locked="0"/>
    </xf>
    <xf numFmtId="0" fontId="66" fillId="25" borderId="14" xfId="38" applyNumberFormat="1" applyFont="1" applyFill="1" applyBorder="1" applyAlignment="1" applyProtection="1">
      <alignment horizontal="center" vertical="center" wrapText="1"/>
      <protection locked="0"/>
    </xf>
    <xf numFmtId="0" fontId="66" fillId="25" borderId="21" xfId="38" applyNumberFormat="1" applyFont="1" applyFill="1" applyBorder="1" applyAlignment="1" applyProtection="1">
      <alignment horizontal="center" vertical="center" wrapText="1"/>
      <protection locked="0"/>
    </xf>
    <xf numFmtId="44" fontId="66" fillId="25" borderId="14" xfId="63" applyFont="1" applyFill="1" applyBorder="1" applyAlignment="1" applyProtection="1">
      <alignment horizontal="center" vertical="center" wrapText="1"/>
      <protection locked="0"/>
    </xf>
    <xf numFmtId="0" fontId="0" fillId="0" borderId="0" xfId="0" applyProtection="1"/>
    <xf numFmtId="0" fontId="20" fillId="0" borderId="0" xfId="0" applyFont="1" applyBorder="1" applyAlignment="1" applyProtection="1"/>
    <xf numFmtId="0" fontId="28" fillId="0" borderId="0" xfId="0" applyFont="1" applyBorder="1" applyAlignment="1" applyProtection="1">
      <alignment vertical="center" wrapText="1"/>
    </xf>
    <xf numFmtId="0" fontId="21" fillId="0" borderId="0" xfId="0" applyFont="1" applyProtection="1"/>
    <xf numFmtId="0" fontId="28" fillId="0" borderId="0" xfId="0" applyFont="1" applyBorder="1" applyAlignment="1" applyProtection="1">
      <alignment horizontal="center" vertical="center" wrapText="1"/>
    </xf>
    <xf numFmtId="0" fontId="62" fillId="0" borderId="0" xfId="0" applyFont="1" applyFill="1" applyBorder="1" applyAlignment="1" applyProtection="1">
      <alignment horizontal="left"/>
    </xf>
    <xf numFmtId="0" fontId="0" fillId="0" borderId="0" xfId="0" applyFill="1" applyProtection="1"/>
    <xf numFmtId="0" fontId="58" fillId="21" borderId="14" xfId="0" applyFont="1" applyFill="1" applyBorder="1" applyAlignment="1" applyProtection="1">
      <alignment horizontal="center" vertical="center" wrapText="1"/>
    </xf>
    <xf numFmtId="0" fontId="61" fillId="0" borderId="0" xfId="0" applyFont="1" applyFill="1" applyProtection="1"/>
    <xf numFmtId="0" fontId="20" fillId="0" borderId="0" xfId="0" applyFont="1" applyFill="1" applyProtection="1"/>
    <xf numFmtId="0" fontId="22" fillId="0" borderId="0" xfId="0" applyFont="1" applyFill="1" applyBorder="1" applyAlignment="1" applyProtection="1">
      <alignment horizontal="left"/>
    </xf>
    <xf numFmtId="0" fontId="56" fillId="0" borderId="0" xfId="0" applyFont="1" applyFill="1" applyBorder="1" applyAlignment="1" applyProtection="1">
      <alignment vertical="center"/>
    </xf>
    <xf numFmtId="14" fontId="23" fillId="0" borderId="0" xfId="0" applyNumberFormat="1" applyFont="1" applyFill="1" applyBorder="1" applyAlignment="1" applyProtection="1">
      <alignment vertical="center"/>
    </xf>
    <xf numFmtId="0" fontId="25" fillId="0" borderId="0" xfId="0" applyFont="1" applyFill="1" applyBorder="1" applyAlignment="1" applyProtection="1"/>
    <xf numFmtId="49" fontId="55" fillId="20" borderId="14"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left" vertical="center"/>
    </xf>
    <xf numFmtId="0" fontId="0" fillId="0" borderId="0" xfId="0" applyNumberFormat="1" applyProtection="1"/>
    <xf numFmtId="0" fontId="56" fillId="0" borderId="0" xfId="0" applyNumberFormat="1" applyFont="1" applyFill="1" applyBorder="1" applyAlignment="1" applyProtection="1">
      <alignment vertical="center"/>
    </xf>
    <xf numFmtId="0" fontId="63" fillId="23" borderId="18" xfId="0" applyFont="1" applyFill="1" applyBorder="1" applyAlignment="1" applyProtection="1">
      <alignment horizontal="center" vertical="center"/>
    </xf>
    <xf numFmtId="0" fontId="22" fillId="0" borderId="0" xfId="0" applyNumberFormat="1" applyFont="1" applyFill="1" applyBorder="1" applyAlignment="1" applyProtection="1">
      <alignment horizontal="left"/>
    </xf>
    <xf numFmtId="0" fontId="47" fillId="0" borderId="0" xfId="0" applyNumberFormat="1" applyFont="1" applyFill="1" applyBorder="1" applyAlignment="1" applyProtection="1">
      <alignment horizontal="left" vertical="center"/>
    </xf>
    <xf numFmtId="0" fontId="0" fillId="0" borderId="0" xfId="0" applyNumberFormat="1" applyBorder="1" applyProtection="1"/>
    <xf numFmtId="0" fontId="0" fillId="0" borderId="0" xfId="0" applyBorder="1" applyProtection="1"/>
    <xf numFmtId="0" fontId="44" fillId="25" borderId="14" xfId="38" applyNumberFormat="1" applyFont="1" applyFill="1" applyBorder="1" applyAlignment="1" applyProtection="1">
      <alignment horizontal="center" vertical="center" wrapText="1"/>
    </xf>
    <xf numFmtId="167" fontId="64" fillId="24" borderId="19" xfId="47" applyNumberFormat="1" applyFont="1" applyFill="1" applyBorder="1" applyProtection="1"/>
    <xf numFmtId="167" fontId="64" fillId="24" borderId="0" xfId="47" applyNumberFormat="1" applyFont="1" applyFill="1" applyBorder="1" applyProtection="1"/>
    <xf numFmtId="0" fontId="23" fillId="0" borderId="0" xfId="0" applyNumberFormat="1" applyFont="1" applyFill="1" applyBorder="1" applyAlignment="1" applyProtection="1">
      <alignment horizontal="center"/>
    </xf>
    <xf numFmtId="0" fontId="59" fillId="0" borderId="0" xfId="0" applyNumberFormat="1" applyFont="1" applyFill="1" applyBorder="1" applyAlignment="1" applyProtection="1">
      <alignment horizontal="center"/>
    </xf>
    <xf numFmtId="165" fontId="59" fillId="0" borderId="0" xfId="0" applyNumberFormat="1" applyFont="1" applyFill="1" applyBorder="1" applyAlignment="1" applyProtection="1">
      <alignment horizontal="center"/>
    </xf>
    <xf numFmtId="0" fontId="59" fillId="0" borderId="0" xfId="0" applyFont="1" applyFill="1" applyBorder="1" applyAlignment="1" applyProtection="1">
      <alignment horizontal="center"/>
    </xf>
    <xf numFmtId="0" fontId="56" fillId="0" borderId="36" xfId="0" applyNumberFormat="1" applyFont="1" applyFill="1" applyBorder="1" applyAlignment="1" applyProtection="1">
      <alignment vertical="center"/>
    </xf>
    <xf numFmtId="0" fontId="0" fillId="0" borderId="36" xfId="0" applyNumberFormat="1" applyBorder="1" applyProtection="1"/>
    <xf numFmtId="44" fontId="44" fillId="22" borderId="36" xfId="63" applyFont="1" applyFill="1" applyBorder="1" applyProtection="1"/>
    <xf numFmtId="167" fontId="64" fillId="24" borderId="37" xfId="47" applyNumberFormat="1" applyFont="1" applyFill="1" applyBorder="1" applyProtection="1"/>
    <xf numFmtId="167" fontId="64" fillId="24" borderId="36" xfId="47" applyNumberFormat="1" applyFont="1" applyFill="1" applyBorder="1" applyProtection="1"/>
    <xf numFmtId="0" fontId="42" fillId="0" borderId="0" xfId="0" applyFont="1" applyFill="1" applyProtection="1"/>
    <xf numFmtId="0" fontId="44" fillId="25" borderId="14" xfId="39" applyNumberFormat="1" applyFont="1" applyFill="1" applyBorder="1" applyAlignment="1" applyProtection="1">
      <alignment horizontal="center" vertical="center" wrapText="1"/>
    </xf>
    <xf numFmtId="167" fontId="64" fillId="24" borderId="19" xfId="48" applyNumberFormat="1" applyFont="1" applyFill="1" applyBorder="1" applyProtection="1"/>
    <xf numFmtId="167" fontId="64" fillId="24" borderId="0" xfId="48" applyNumberFormat="1" applyFont="1" applyFill="1" applyBorder="1" applyProtection="1"/>
    <xf numFmtId="167" fontId="65" fillId="25" borderId="14" xfId="47" applyNumberFormat="1" applyFont="1" applyFill="1" applyBorder="1" applyAlignment="1" applyProtection="1">
      <alignment horizontal="center" vertical="center" wrapText="1"/>
    </xf>
    <xf numFmtId="44" fontId="44" fillId="22" borderId="17" xfId="63" applyFont="1" applyFill="1" applyBorder="1" applyAlignment="1" applyProtection="1">
      <alignment horizontal="center" vertical="center"/>
    </xf>
    <xf numFmtId="44" fontId="0" fillId="0" borderId="0" xfId="0" applyNumberFormat="1" applyProtection="1"/>
    <xf numFmtId="0" fontId="23" fillId="0" borderId="11" xfId="0" applyFont="1" applyFill="1" applyBorder="1" applyAlignment="1" applyProtection="1">
      <alignment horizontal="center"/>
    </xf>
    <xf numFmtId="0" fontId="23" fillId="0" borderId="0" xfId="0" applyFont="1" applyFill="1" applyBorder="1" applyAlignment="1" applyProtection="1">
      <alignment horizontal="center"/>
    </xf>
    <xf numFmtId="49" fontId="60" fillId="20" borderId="15" xfId="0" applyNumberFormat="1" applyFont="1" applyFill="1" applyBorder="1" applyAlignment="1" applyProtection="1">
      <alignment horizontal="center" vertical="center"/>
    </xf>
    <xf numFmtId="0" fontId="0" fillId="0" borderId="13" xfId="0" applyNumberFormat="1" applyBorder="1" applyProtection="1"/>
    <xf numFmtId="0" fontId="23" fillId="0" borderId="13" xfId="0" applyNumberFormat="1" applyFont="1" applyFill="1" applyBorder="1" applyAlignment="1" applyProtection="1">
      <alignment horizontal="center"/>
    </xf>
    <xf numFmtId="44" fontId="27" fillId="22" borderId="14" xfId="63" applyFont="1" applyFill="1" applyBorder="1" applyProtection="1"/>
    <xf numFmtId="0" fontId="2" fillId="0" borderId="0" xfId="0" applyFont="1" applyProtection="1"/>
    <xf numFmtId="0" fontId="66" fillId="25" borderId="14" xfId="38" applyNumberFormat="1" applyFont="1" applyFill="1" applyBorder="1" applyAlignment="1" applyProtection="1">
      <alignment horizontal="center" vertical="center" wrapText="1"/>
    </xf>
    <xf numFmtId="0" fontId="43" fillId="27" borderId="0" xfId="0" applyFont="1" applyFill="1" applyBorder="1" applyAlignment="1" applyProtection="1"/>
    <xf numFmtId="165" fontId="0" fillId="0" borderId="0" xfId="0" applyNumberFormat="1" applyProtection="1"/>
    <xf numFmtId="0" fontId="0" fillId="0" borderId="10" xfId="0" applyNumberFormat="1" applyBorder="1" applyProtection="1"/>
    <xf numFmtId="0" fontId="23" fillId="0" borderId="10" xfId="0" applyNumberFormat="1" applyFont="1" applyFill="1" applyBorder="1" applyAlignment="1" applyProtection="1">
      <alignment horizontal="center"/>
    </xf>
    <xf numFmtId="44" fontId="27" fillId="22" borderId="16" xfId="63" applyFont="1" applyFill="1" applyBorder="1" applyProtection="1"/>
    <xf numFmtId="167" fontId="64" fillId="24" borderId="20" xfId="47" applyNumberFormat="1" applyFont="1" applyFill="1" applyBorder="1" applyProtection="1"/>
    <xf numFmtId="0" fontId="23" fillId="0" borderId="12" xfId="0" applyFont="1" applyFill="1" applyBorder="1" applyAlignment="1" applyProtection="1">
      <alignment horizontal="center"/>
    </xf>
    <xf numFmtId="0" fontId="26" fillId="0" borderId="0" xfId="0" applyFont="1" applyProtection="1"/>
    <xf numFmtId="0" fontId="26" fillId="0" borderId="10" xfId="0" applyNumberFormat="1" applyFont="1" applyBorder="1" applyProtection="1"/>
    <xf numFmtId="0" fontId="66" fillId="25" borderId="16" xfId="38" applyNumberFormat="1" applyFont="1" applyFill="1" applyBorder="1" applyAlignment="1" applyProtection="1">
      <alignment horizontal="center" vertical="center" wrapText="1"/>
    </xf>
    <xf numFmtId="44" fontId="29" fillId="28" borderId="20" xfId="63" applyFont="1" applyFill="1" applyBorder="1" applyAlignment="1" applyProtection="1">
      <alignment vertical="center"/>
    </xf>
    <xf numFmtId="167" fontId="64" fillId="24" borderId="20" xfId="47" applyNumberFormat="1" applyFont="1" applyFill="1" applyBorder="1" applyAlignment="1" applyProtection="1">
      <alignment vertical="center"/>
    </xf>
    <xf numFmtId="44" fontId="29" fillId="28" borderId="16" xfId="63" applyFont="1" applyFill="1" applyBorder="1" applyAlignment="1" applyProtection="1">
      <alignment vertical="center"/>
    </xf>
    <xf numFmtId="167" fontId="64" fillId="24" borderId="0" xfId="47" applyNumberFormat="1" applyFont="1" applyFill="1" applyBorder="1" applyAlignment="1" applyProtection="1">
      <alignment vertical="center"/>
    </xf>
    <xf numFmtId="0" fontId="28" fillId="0" borderId="23"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xf>
    <xf numFmtId="49" fontId="60" fillId="20" borderId="34" xfId="0" applyNumberFormat="1" applyFont="1" applyFill="1" applyBorder="1" applyAlignment="1" applyProtection="1">
      <alignment horizontal="center" vertical="center"/>
    </xf>
    <xf numFmtId="0" fontId="20" fillId="0" borderId="35" xfId="0" applyFont="1" applyFill="1" applyBorder="1" applyProtection="1"/>
    <xf numFmtId="0" fontId="22" fillId="0" borderId="26" xfId="0" applyNumberFormat="1" applyFont="1" applyFill="1" applyBorder="1" applyAlignment="1" applyProtection="1">
      <alignment horizontal="left"/>
    </xf>
    <xf numFmtId="0" fontId="23" fillId="0" borderId="26" xfId="0" applyNumberFormat="1" applyFont="1" applyFill="1" applyBorder="1" applyAlignment="1" applyProtection="1">
      <alignment horizontal="center"/>
    </xf>
    <xf numFmtId="0" fontId="59" fillId="0" borderId="26" xfId="0" applyNumberFormat="1" applyFont="1" applyFill="1" applyBorder="1" applyAlignment="1" applyProtection="1">
      <alignment horizontal="center"/>
    </xf>
    <xf numFmtId="165" fontId="59" fillId="0" borderId="26" xfId="0" applyNumberFormat="1" applyFont="1" applyFill="1" applyBorder="1" applyAlignment="1" applyProtection="1">
      <alignment horizontal="center"/>
    </xf>
    <xf numFmtId="0" fontId="59" fillId="0" borderId="26" xfId="0" applyFont="1" applyFill="1" applyBorder="1" applyAlignment="1" applyProtection="1">
      <alignment horizontal="center"/>
    </xf>
    <xf numFmtId="0" fontId="59" fillId="0" borderId="28" xfId="0" applyFont="1" applyFill="1" applyBorder="1" applyAlignment="1" applyProtection="1">
      <alignment horizontal="center"/>
    </xf>
    <xf numFmtId="49" fontId="69" fillId="20" borderId="30" xfId="0" applyNumberFormat="1" applyFont="1" applyFill="1" applyBorder="1" applyAlignment="1" applyProtection="1">
      <alignment horizontal="center" vertical="center"/>
    </xf>
    <xf numFmtId="0" fontId="23" fillId="0" borderId="27" xfId="0" applyFont="1" applyFill="1" applyBorder="1" applyAlignment="1" applyProtection="1">
      <alignment horizontal="center"/>
    </xf>
    <xf numFmtId="0" fontId="42" fillId="0" borderId="31" xfId="0" applyFont="1" applyFill="1" applyBorder="1" applyProtection="1"/>
    <xf numFmtId="0" fontId="0" fillId="0" borderId="0" xfId="0" applyFill="1" applyBorder="1" applyProtection="1"/>
    <xf numFmtId="2" fontId="27" fillId="22" borderId="0" xfId="38" applyNumberFormat="1" applyFont="1" applyFill="1" applyBorder="1" applyAlignment="1" applyProtection="1">
      <alignment horizontal="center"/>
    </xf>
    <xf numFmtId="0" fontId="28" fillId="0" borderId="0" xfId="0" applyNumberFormat="1" applyFont="1" applyFill="1" applyBorder="1" applyAlignment="1" applyProtection="1">
      <alignment horizontal="left" vertical="center"/>
    </xf>
    <xf numFmtId="0" fontId="0" fillId="0" borderId="31" xfId="0" applyBorder="1" applyProtection="1"/>
    <xf numFmtId="166" fontId="27" fillId="22" borderId="10" xfId="38" applyNumberFormat="1" applyFont="1" applyFill="1" applyBorder="1" applyProtection="1"/>
    <xf numFmtId="0" fontId="20" fillId="0" borderId="31" xfId="0" applyFont="1" applyFill="1" applyBorder="1" applyProtection="1"/>
    <xf numFmtId="0" fontId="23" fillId="0" borderId="0" xfId="0" applyFont="1" applyFill="1" applyBorder="1" applyAlignment="1" applyProtection="1"/>
    <xf numFmtId="166" fontId="27" fillId="22" borderId="16" xfId="38" applyNumberFormat="1" applyFont="1" applyFill="1" applyBorder="1" applyAlignment="1" applyProtection="1"/>
    <xf numFmtId="0" fontId="57" fillId="0" borderId="0" xfId="0" applyFont="1" applyProtection="1"/>
    <xf numFmtId="14" fontId="23" fillId="0" borderId="27" xfId="0" applyNumberFormat="1" applyFont="1" applyFill="1" applyBorder="1" applyAlignment="1" applyProtection="1">
      <alignment vertical="center"/>
    </xf>
    <xf numFmtId="49" fontId="69" fillId="20" borderId="32" xfId="0" applyNumberFormat="1" applyFont="1" applyFill="1" applyBorder="1" applyAlignment="1" applyProtection="1">
      <alignment horizontal="center" vertical="center"/>
    </xf>
    <xf numFmtId="0" fontId="56" fillId="0" borderId="25" xfId="0" applyNumberFormat="1" applyFont="1" applyFill="1" applyBorder="1" applyAlignment="1" applyProtection="1">
      <alignment vertical="center"/>
    </xf>
    <xf numFmtId="0" fontId="23" fillId="0" borderId="25" xfId="0" applyNumberFormat="1" applyFont="1" applyFill="1" applyBorder="1" applyAlignment="1" applyProtection="1">
      <alignment horizontal="center"/>
    </xf>
    <xf numFmtId="44" fontId="27" fillId="22" borderId="25" xfId="63" applyFont="1" applyFill="1" applyBorder="1" applyAlignment="1" applyProtection="1"/>
    <xf numFmtId="0" fontId="23" fillId="0" borderId="25" xfId="0" applyFont="1" applyFill="1" applyBorder="1" applyAlignment="1" applyProtection="1">
      <alignment horizontal="center"/>
    </xf>
    <xf numFmtId="0" fontId="23" fillId="0" borderId="29" xfId="0" applyFont="1" applyFill="1" applyBorder="1" applyAlignment="1" applyProtection="1">
      <alignment horizontal="center"/>
    </xf>
    <xf numFmtId="0" fontId="20" fillId="0" borderId="33" xfId="0" applyFont="1" applyFill="1" applyBorder="1" applyProtection="1"/>
    <xf numFmtId="0" fontId="26" fillId="0" borderId="25" xfId="0" applyNumberFormat="1" applyFont="1" applyBorder="1" applyProtection="1"/>
    <xf numFmtId="44" fontId="27" fillId="22" borderId="25" xfId="63" applyFont="1" applyFill="1" applyBorder="1" applyAlignment="1" applyProtection="1">
      <alignment vertical="center"/>
    </xf>
    <xf numFmtId="44" fontId="23" fillId="0" borderId="25" xfId="0" applyNumberFormat="1" applyFont="1" applyFill="1" applyBorder="1" applyAlignment="1" applyProtection="1">
      <alignment horizontal="center" vertical="center"/>
    </xf>
    <xf numFmtId="44" fontId="26" fillId="0" borderId="0" xfId="0" applyNumberFormat="1" applyFont="1" applyProtection="1"/>
    <xf numFmtId="0" fontId="67" fillId="0" borderId="0" xfId="0" applyFont="1" applyFill="1" applyProtection="1"/>
    <xf numFmtId="0" fontId="68" fillId="0" borderId="0" xfId="0" applyFont="1" applyFill="1" applyProtection="1"/>
    <xf numFmtId="49" fontId="69" fillId="20" borderId="15" xfId="0" applyNumberFormat="1" applyFont="1" applyFill="1" applyBorder="1" applyAlignment="1" applyProtection="1">
      <alignment horizontal="center" vertical="center"/>
    </xf>
    <xf numFmtId="44" fontId="27" fillId="22" borderId="0" xfId="63" applyFont="1" applyFill="1" applyBorder="1" applyProtection="1"/>
    <xf numFmtId="0" fontId="28" fillId="0" borderId="0" xfId="0" applyNumberFormat="1" applyFont="1" applyFill="1" applyBorder="1" applyAlignment="1" applyProtection="1">
      <alignment horizontal="left"/>
    </xf>
    <xf numFmtId="0" fontId="28" fillId="0" borderId="0" xfId="0" applyNumberFormat="1" applyFont="1" applyFill="1" applyBorder="1" applyAlignment="1" applyProtection="1">
      <alignment horizontal="center"/>
    </xf>
    <xf numFmtId="0" fontId="20" fillId="0" borderId="0" xfId="0" applyFont="1" applyProtection="1"/>
    <xf numFmtId="0" fontId="23" fillId="0" borderId="0" xfId="0" applyFont="1" applyBorder="1" applyAlignment="1" applyProtection="1">
      <alignment horizontal="left"/>
    </xf>
    <xf numFmtId="0" fontId="0" fillId="26" borderId="0" xfId="0" applyFill="1" applyProtection="1"/>
    <xf numFmtId="0" fontId="60" fillId="26" borderId="0" xfId="0" applyFont="1" applyFill="1" applyProtection="1"/>
    <xf numFmtId="0" fontId="0" fillId="26" borderId="22" xfId="0" applyFill="1" applyBorder="1" applyProtection="1"/>
    <xf numFmtId="0" fontId="0" fillId="0" borderId="22" xfId="0" applyBorder="1" applyProtection="1"/>
    <xf numFmtId="0" fontId="25" fillId="26" borderId="0" xfId="0" applyFont="1" applyFill="1" applyBorder="1" applyAlignment="1" applyProtection="1"/>
    <xf numFmtId="14" fontId="23" fillId="0" borderId="22" xfId="0" applyNumberFormat="1" applyFont="1" applyFill="1" applyBorder="1" applyAlignment="1" applyProtection="1">
      <alignment vertical="center"/>
    </xf>
    <xf numFmtId="0" fontId="59" fillId="0" borderId="22" xfId="0" applyFont="1" applyFill="1" applyBorder="1" applyAlignment="1" applyProtection="1">
      <alignment horizontal="center"/>
    </xf>
    <xf numFmtId="0" fontId="66" fillId="25" borderId="14" xfId="39" applyNumberFormat="1" applyFont="1" applyFill="1" applyBorder="1" applyAlignment="1" applyProtection="1">
      <alignment horizontal="center" vertical="center" wrapText="1"/>
    </xf>
    <xf numFmtId="0" fontId="23" fillId="0" borderId="22" xfId="0" applyFont="1" applyFill="1" applyBorder="1" applyAlignment="1" applyProtection="1">
      <alignment horizontal="center"/>
    </xf>
    <xf numFmtId="0" fontId="42" fillId="0" borderId="23" xfId="0" applyFont="1" applyFill="1" applyBorder="1" applyProtection="1"/>
    <xf numFmtId="0" fontId="28" fillId="0" borderId="23" xfId="0" applyNumberFormat="1" applyFont="1" applyFill="1" applyBorder="1" applyAlignment="1" applyProtection="1">
      <alignment horizontal="left" vertical="center"/>
    </xf>
    <xf numFmtId="44" fontId="27" fillId="22" borderId="13" xfId="63" applyFont="1" applyFill="1" applyBorder="1" applyProtection="1"/>
    <xf numFmtId="49" fontId="60" fillId="20" borderId="24" xfId="0" applyNumberFormat="1" applyFont="1" applyFill="1" applyBorder="1" applyAlignment="1" applyProtection="1">
      <alignment horizontal="center" vertical="center"/>
    </xf>
    <xf numFmtId="0" fontId="24" fillId="29" borderId="0" xfId="0" applyFont="1" applyFill="1" applyAlignment="1" applyProtection="1">
      <alignment horizontal="center" vertical="center" wrapText="1"/>
    </xf>
    <xf numFmtId="0" fontId="41" fillId="23" borderId="0" xfId="0" applyFont="1" applyFill="1" applyBorder="1" applyAlignment="1" applyProtection="1">
      <alignment horizontal="center" vertical="center"/>
    </xf>
    <xf numFmtId="0" fontId="63" fillId="23" borderId="0" xfId="0" applyFont="1" applyFill="1" applyBorder="1" applyAlignment="1" applyProtection="1">
      <alignment horizontal="center" vertical="center"/>
    </xf>
    <xf numFmtId="49" fontId="60" fillId="20" borderId="39" xfId="0" applyNumberFormat="1" applyFont="1" applyFill="1" applyBorder="1" applyAlignment="1" applyProtection="1">
      <alignment horizontal="center" vertical="center"/>
    </xf>
    <xf numFmtId="49" fontId="60" fillId="20" borderId="40" xfId="0" applyNumberFormat="1" applyFont="1" applyFill="1" applyBorder="1" applyAlignment="1" applyProtection="1">
      <alignment horizontal="center" vertical="center"/>
    </xf>
    <xf numFmtId="49" fontId="60" fillId="20" borderId="41" xfId="0" applyNumberFormat="1" applyFont="1" applyFill="1" applyBorder="1" applyAlignment="1" applyProtection="1">
      <alignment horizontal="center" vertical="center"/>
    </xf>
    <xf numFmtId="164" fontId="23" fillId="25" borderId="0" xfId="0" applyNumberFormat="1" applyFont="1" applyFill="1" applyBorder="1" applyAlignment="1" applyProtection="1">
      <alignment horizontal="center"/>
      <protection locked="0"/>
    </xf>
    <xf numFmtId="0" fontId="26" fillId="0" borderId="0" xfId="0" applyFont="1" applyFill="1" applyBorder="1" applyAlignment="1" applyProtection="1">
      <alignment horizontal="left"/>
    </xf>
    <xf numFmtId="0" fontId="28" fillId="0" borderId="0" xfId="0" applyNumberFormat="1" applyFont="1" applyFill="1" applyBorder="1" applyAlignment="1" applyProtection="1">
      <alignment horizontal="left" vertical="center"/>
    </xf>
    <xf numFmtId="0" fontId="28" fillId="0" borderId="23" xfId="0" applyNumberFormat="1" applyFont="1" applyFill="1" applyBorder="1" applyAlignment="1" applyProtection="1">
      <alignment horizontal="left" vertical="center" wrapText="1"/>
    </xf>
    <xf numFmtId="0" fontId="28" fillId="0" borderId="23" xfId="0" applyNumberFormat="1" applyFont="1" applyFill="1" applyBorder="1" applyAlignment="1" applyProtection="1">
      <alignment horizontal="left" vertical="center"/>
    </xf>
    <xf numFmtId="0" fontId="53" fillId="23" borderId="0" xfId="0" applyFont="1" applyFill="1" applyBorder="1" applyAlignment="1" applyProtection="1">
      <alignment horizontal="center" vertical="center"/>
    </xf>
    <xf numFmtId="0" fontId="53" fillId="23" borderId="42" xfId="0" applyFont="1" applyFill="1" applyBorder="1" applyAlignment="1" applyProtection="1">
      <alignment horizontal="center" vertical="center"/>
    </xf>
    <xf numFmtId="0" fontId="47" fillId="22" borderId="43" xfId="63" applyNumberFormat="1" applyFont="1" applyFill="1" applyBorder="1" applyAlignment="1" applyProtection="1">
      <alignment horizontal="left" vertical="center"/>
    </xf>
    <xf numFmtId="0" fontId="47" fillId="22" borderId="13" xfId="63" applyNumberFormat="1" applyFont="1" applyFill="1" applyBorder="1" applyAlignment="1" applyProtection="1">
      <alignment horizontal="left" vertical="center"/>
    </xf>
    <xf numFmtId="0" fontId="28" fillId="0" borderId="0" xfId="0" applyFont="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0" fontId="30" fillId="29" borderId="0" xfId="0" applyFont="1" applyFill="1" applyAlignment="1" applyProtection="1">
      <alignment horizontal="center" vertical="center"/>
    </xf>
    <xf numFmtId="0" fontId="28" fillId="0" borderId="23" xfId="55" applyNumberFormat="1" applyFont="1" applyFill="1" applyBorder="1" applyAlignment="1" applyProtection="1">
      <alignment horizontal="left" vertical="center"/>
    </xf>
    <xf numFmtId="0" fontId="28" fillId="0" borderId="0" xfId="55" applyNumberFormat="1" applyFont="1" applyFill="1" applyBorder="1" applyAlignment="1" applyProtection="1">
      <alignment horizontal="left" vertical="center"/>
    </xf>
    <xf numFmtId="0" fontId="26" fillId="0" borderId="0" xfId="55" applyFont="1" applyFill="1" applyBorder="1" applyAlignment="1" applyProtection="1">
      <alignment horizontal="left"/>
    </xf>
    <xf numFmtId="0" fontId="28" fillId="0" borderId="44" xfId="0" applyNumberFormat="1" applyFont="1" applyFill="1" applyBorder="1" applyAlignment="1" applyProtection="1">
      <alignment horizontal="left" vertical="center"/>
    </xf>
    <xf numFmtId="0" fontId="28" fillId="0" borderId="36" xfId="0" applyNumberFormat="1" applyFont="1" applyFill="1" applyBorder="1" applyAlignment="1" applyProtection="1">
      <alignment horizontal="left" vertical="center"/>
    </xf>
    <xf numFmtId="0" fontId="0" fillId="0" borderId="0" xfId="0" applyAlignment="1" applyProtection="1">
      <alignment horizontal="center"/>
    </xf>
    <xf numFmtId="0" fontId="58" fillId="21" borderId="21" xfId="0" applyFont="1" applyFill="1" applyBorder="1" applyAlignment="1" applyProtection="1">
      <alignment horizontal="center" vertical="center" wrapText="1"/>
    </xf>
    <xf numFmtId="0" fontId="58" fillId="21" borderId="0" xfId="0" applyFont="1" applyFill="1" applyBorder="1" applyAlignment="1" applyProtection="1">
      <alignment horizontal="center" vertical="center" wrapText="1"/>
    </xf>
    <xf numFmtId="0" fontId="58" fillId="21" borderId="14" xfId="0" applyFont="1" applyFill="1" applyBorder="1" applyAlignment="1" applyProtection="1">
      <alignment horizontal="center" vertical="center" wrapText="1"/>
    </xf>
    <xf numFmtId="49" fontId="60" fillId="20" borderId="25" xfId="0" applyNumberFormat="1" applyFont="1" applyFill="1" applyBorder="1" applyAlignment="1" applyProtection="1">
      <alignment horizontal="left" vertical="center"/>
    </xf>
    <xf numFmtId="49" fontId="60" fillId="20" borderId="38" xfId="0" applyNumberFormat="1" applyFont="1" applyFill="1" applyBorder="1" applyAlignment="1" applyProtection="1">
      <alignment horizontal="left" vertical="center"/>
    </xf>
    <xf numFmtId="0" fontId="28" fillId="0" borderId="23"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xf>
    <xf numFmtId="0" fontId="44" fillId="28" borderId="10" xfId="63" applyNumberFormat="1" applyFont="1" applyFill="1" applyBorder="1" applyAlignment="1" applyProtection="1">
      <alignment horizontal="left" vertical="center" wrapText="1"/>
    </xf>
    <xf numFmtId="0" fontId="44" fillId="28" borderId="10" xfId="63" applyNumberFormat="1" applyFont="1" applyFill="1" applyBorder="1" applyAlignment="1" applyProtection="1">
      <alignment horizontal="left" vertical="center"/>
    </xf>
    <xf numFmtId="0" fontId="47" fillId="22" borderId="10" xfId="63" applyNumberFormat="1" applyFont="1" applyFill="1" applyBorder="1" applyAlignment="1" applyProtection="1">
      <alignment horizontal="left" vertical="center"/>
    </xf>
    <xf numFmtId="0" fontId="63" fillId="23" borderId="0" xfId="55" applyFont="1" applyFill="1" applyBorder="1" applyAlignment="1" applyProtection="1">
      <alignment horizontal="center" vertical="center"/>
    </xf>
    <xf numFmtId="0" fontId="27" fillId="0" borderId="23" xfId="0" applyNumberFormat="1" applyFont="1" applyFill="1" applyBorder="1" applyAlignment="1" applyProtection="1">
      <alignment horizontal="left" vertical="center"/>
    </xf>
    <xf numFmtId="0" fontId="27" fillId="0" borderId="0" xfId="0" applyNumberFormat="1" applyFont="1" applyFill="1" applyBorder="1" applyAlignment="1" applyProtection="1">
      <alignment horizontal="left" vertical="center"/>
    </xf>
    <xf numFmtId="0" fontId="27" fillId="22" borderId="10" xfId="63" applyNumberFormat="1" applyFont="1" applyFill="1" applyBorder="1" applyAlignment="1" applyProtection="1">
      <alignment horizontal="left" vertical="center"/>
    </xf>
    <xf numFmtId="0" fontId="28" fillId="0" borderId="46" xfId="0" applyNumberFormat="1" applyFont="1" applyFill="1" applyBorder="1" applyAlignment="1" applyProtection="1">
      <alignment horizontal="left" vertical="center"/>
    </xf>
    <xf numFmtId="0" fontId="28" fillId="0" borderId="15" xfId="0" applyNumberFormat="1" applyFont="1" applyFill="1" applyBorder="1" applyAlignment="1" applyProtection="1">
      <alignment horizontal="left" vertical="center"/>
    </xf>
    <xf numFmtId="0" fontId="28" fillId="22" borderId="23" xfId="63" applyNumberFormat="1" applyFont="1" applyFill="1" applyBorder="1" applyAlignment="1" applyProtection="1">
      <alignment horizontal="left" vertical="center"/>
    </xf>
    <xf numFmtId="0" fontId="28" fillId="22" borderId="0" xfId="63" applyNumberFormat="1" applyFont="1" applyFill="1" applyBorder="1" applyAlignment="1" applyProtection="1">
      <alignment horizontal="left" vertical="center"/>
    </xf>
    <xf numFmtId="0" fontId="44" fillId="22" borderId="45" xfId="63" applyNumberFormat="1" applyFont="1" applyFill="1" applyBorder="1" applyAlignment="1" applyProtection="1">
      <alignment horizontal="left" vertical="center"/>
    </xf>
    <xf numFmtId="0" fontId="44" fillId="22" borderId="39" xfId="63" applyNumberFormat="1" applyFont="1" applyFill="1" applyBorder="1" applyAlignment="1" applyProtection="1">
      <alignment horizontal="left" vertical="center"/>
    </xf>
    <xf numFmtId="0" fontId="27" fillId="22" borderId="13" xfId="63" applyNumberFormat="1" applyFont="1" applyFill="1" applyBorder="1" applyAlignment="1" applyProtection="1">
      <alignment horizontal="left" vertical="center"/>
    </xf>
    <xf numFmtId="0" fontId="44" fillId="22" borderId="46" xfId="63" applyNumberFormat="1" applyFont="1" applyFill="1" applyBorder="1" applyAlignment="1" applyProtection="1">
      <alignment horizontal="left" vertical="center"/>
    </xf>
    <xf numFmtId="0" fontId="44" fillId="22" borderId="15" xfId="63" applyNumberFormat="1" applyFont="1" applyFill="1" applyBorder="1" applyAlignment="1" applyProtection="1">
      <alignment horizontal="left" vertical="center"/>
    </xf>
    <xf numFmtId="0" fontId="44" fillId="22" borderId="25" xfId="63" applyNumberFormat="1" applyFont="1" applyFill="1" applyBorder="1" applyAlignment="1" applyProtection="1">
      <alignment horizontal="left" vertical="center"/>
    </xf>
    <xf numFmtId="0" fontId="44" fillId="22" borderId="25" xfId="63" applyNumberFormat="1" applyFont="1" applyFill="1" applyBorder="1" applyAlignment="1" applyProtection="1">
      <alignment horizontal="left" vertical="center" wrapText="1"/>
    </xf>
  </cellXfs>
  <cellStyles count="6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Euro 3" xfId="32"/>
    <cellStyle name="Euro 3 2" xfId="33"/>
    <cellStyle name="Euro 4" xfId="34"/>
    <cellStyle name="Euro 4 2" xfId="35"/>
    <cellStyle name="Euro 5" xfId="36"/>
    <cellStyle name="Gut" xfId="37" builtinId="26" customBuiltin="1"/>
    <cellStyle name="Komma" xfId="38" builtinId="3"/>
    <cellStyle name="Komma 2" xfId="39"/>
    <cellStyle name="Komma 3" xfId="40"/>
    <cellStyle name="Neutral" xfId="41" builtinId="28" customBuiltin="1"/>
    <cellStyle name="Notiz" xfId="42" builtinId="10" customBuiltin="1"/>
    <cellStyle name="Notiz 2" xfId="43"/>
    <cellStyle name="Notiz 3" xfId="44"/>
    <cellStyle name="Notiz 3 2" xfId="45"/>
    <cellStyle name="Notiz 4" xfId="46"/>
    <cellStyle name="Prozent" xfId="47" builtinId="5"/>
    <cellStyle name="Prozent 2" xfId="48"/>
    <cellStyle name="Prozent 3" xfId="49"/>
    <cellStyle name="Prozent 3 2" xfId="50"/>
    <cellStyle name="Prozent 4" xfId="51"/>
    <cellStyle name="Prozent 4 2" xfId="52"/>
    <cellStyle name="Prozent 5" xfId="53"/>
    <cellStyle name="Schlecht" xfId="54" builtinId="27" customBuiltin="1"/>
    <cellStyle name="Standard" xfId="0" builtinId="0"/>
    <cellStyle name="Standard 2" xfId="55"/>
    <cellStyle name="Standard 3" xfId="56"/>
    <cellStyle name="Überschrift" xfId="57" builtinId="15" customBuiltin="1"/>
    <cellStyle name="Überschrift 1" xfId="58" builtinId="16" customBuiltin="1"/>
    <cellStyle name="Überschrift 2" xfId="59" builtinId="17" customBuiltin="1"/>
    <cellStyle name="Überschrift 3" xfId="60" builtinId="18" customBuiltin="1"/>
    <cellStyle name="Überschrift 4" xfId="61" builtinId="19" customBuiltin="1"/>
    <cellStyle name="Verknüpfte Zelle" xfId="62" builtinId="24" customBuiltin="1"/>
    <cellStyle name="Währung" xfId="63" builtinId="4"/>
    <cellStyle name="Währung 2" xfId="64"/>
    <cellStyle name="Währung 3" xfId="65"/>
    <cellStyle name="Währung 4" xfId="66"/>
    <cellStyle name="Warnender Text" xfId="67" builtinId="11" customBuiltin="1"/>
    <cellStyle name="Zelle überprüfen" xfId="68" builtinId="23" customBuiltin="1"/>
  </cellStyles>
  <dxfs count="15">
    <dxf>
      <font>
        <color rgb="FFFF0000"/>
      </font>
    </dxf>
    <dxf>
      <font>
        <color rgb="FFFF0000"/>
      </font>
    </dxf>
    <dxf>
      <font>
        <color rgb="FFFF0000"/>
      </font>
    </dxf>
    <dxf>
      <font>
        <color rgb="FFFF0000"/>
      </font>
    </dxf>
    <dxf>
      <font>
        <color theme="0" tint="-0.499984740745262"/>
      </font>
      <fill>
        <patternFill patternType="mediumGray">
          <fgColor rgb="FFFFF3F9"/>
        </patternFill>
      </fill>
    </dxf>
    <dxf>
      <font>
        <color theme="0" tint="-0.499984740745262"/>
      </font>
      <fill>
        <patternFill patternType="mediumGray">
          <fgColor rgb="FFFFF3F9"/>
          <bgColor indexed="65"/>
        </patternFill>
      </fill>
    </dxf>
    <dxf>
      <font>
        <color theme="0" tint="-0.499984740745262"/>
      </font>
      <fill>
        <patternFill patternType="mediumGray">
          <fgColor rgb="FFFFDDEE"/>
        </patternFill>
      </fill>
    </dxf>
    <dxf>
      <font>
        <color theme="0" tint="-0.499984740745262"/>
      </font>
      <fill>
        <patternFill>
          <bgColor rgb="FFEADFF5"/>
        </patternFill>
      </fill>
    </dxf>
    <dxf>
      <font>
        <color theme="0" tint="-0.499984740745262"/>
      </font>
      <fill>
        <patternFill>
          <bgColor rgb="FFEADFF5"/>
        </patternFill>
      </fill>
    </dxf>
    <dxf>
      <font>
        <color theme="0" tint="-0.499984740745262"/>
      </font>
      <fill>
        <patternFill patternType="mediumGray">
          <fgColor rgb="FFFFDDEE"/>
          <bgColor indexed="65"/>
        </patternFill>
      </fill>
    </dxf>
    <dxf>
      <font>
        <color theme="0" tint="-0.499984740745262"/>
      </font>
      <fill>
        <patternFill>
          <bgColor rgb="FFEADFF5"/>
        </patternFill>
      </fill>
    </dxf>
    <dxf>
      <font>
        <color theme="0" tint="-0.499984740745262"/>
      </font>
    </dxf>
    <dxf>
      <font>
        <color theme="0"/>
      </font>
      <fill>
        <patternFill>
          <bgColor theme="7" tint="0.39994506668294322"/>
        </patternFill>
      </fill>
    </dxf>
    <dxf>
      <fill>
        <patternFill patternType="solid">
          <bgColor rgb="FFFFC000"/>
        </patternFill>
      </fill>
    </dxf>
    <dxf>
      <fill>
        <patternFill patternType="solid">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B6A6A"/>
      <rgbColor rgb="00C3C3C3"/>
      <rgbColor rgb="00FFFFFF"/>
      <rgbColor rgb="00FEFFFE"/>
      <rgbColor rgb="00C0C0C0"/>
      <rgbColor rgb="00000000"/>
      <rgbColor rgb="00DCDCDC"/>
      <rgbColor rgb="00F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861060</xdr:colOff>
      <xdr:row>1</xdr:row>
      <xdr:rowOff>99060</xdr:rowOff>
    </xdr:from>
    <xdr:to>
      <xdr:col>9</xdr:col>
      <xdr:colOff>137160</xdr:colOff>
      <xdr:row>8</xdr:row>
      <xdr:rowOff>91440</xdr:rowOff>
    </xdr:to>
    <xdr:pic>
      <xdr:nvPicPr>
        <xdr:cNvPr id="36387"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68740" y="716280"/>
          <a:ext cx="2918460" cy="1112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332109</xdr:colOff>
      <xdr:row>2</xdr:row>
      <xdr:rowOff>94274</xdr:rowOff>
    </xdr:from>
    <xdr:ext cx="63614" cy="202455"/>
    <xdr:sp macro="" textlink="">
      <xdr:nvSpPr>
        <xdr:cNvPr id="7" name="Rechteck 6"/>
        <xdr:cNvSpPr/>
      </xdr:nvSpPr>
      <xdr:spPr>
        <a:xfrm>
          <a:off x="7099304" y="879769"/>
          <a:ext cx="792000" cy="792000"/>
        </a:xfrm>
        <a:prstGeom prst="rect">
          <a:avLst/>
        </a:prstGeom>
        <a:noFill/>
      </xdr:spPr>
      <xdr:txBody>
        <a:bodyPr wrap="none" lIns="91440" tIns="45720" rIns="91440" bIns="45720">
          <a:prstTxWarp prst="textCircle">
            <a:avLst/>
          </a:prstTxWarp>
          <a:spAutoFit/>
        </a:bodyPr>
        <a:lstStyle/>
        <a:p>
          <a:pPr algn="ctr"/>
          <a:endParaRPr lang="en-US" sz="1000" b="0" i="0" u="none" strike="noStrike" cap="none" spc="0">
            <a:ln w="0"/>
            <a:solidFill>
              <a:schemeClr val="bg1"/>
            </a:solidFill>
            <a:effectLst/>
            <a:latin typeface="Arial"/>
            <a:cs typeface="Arial"/>
          </a:endParaRPr>
        </a:p>
      </xdr:txBody>
    </xdr:sp>
    <xdr:clientData/>
  </xdr:oneCellAnchor>
  <xdr:oneCellAnchor>
    <xdr:from>
      <xdr:col>5</xdr:col>
      <xdr:colOff>332109</xdr:colOff>
      <xdr:row>2</xdr:row>
      <xdr:rowOff>94274</xdr:rowOff>
    </xdr:from>
    <xdr:ext cx="63615" cy="199475"/>
    <xdr:sp macro="" textlink="">
      <xdr:nvSpPr>
        <xdr:cNvPr id="6" name="Rechteck 5"/>
        <xdr:cNvSpPr/>
      </xdr:nvSpPr>
      <xdr:spPr>
        <a:xfrm>
          <a:off x="7112004" y="882944"/>
          <a:ext cx="85880" cy="185778"/>
        </a:xfrm>
        <a:prstGeom prst="rect">
          <a:avLst/>
        </a:prstGeom>
        <a:noFill/>
      </xdr:spPr>
      <xdr:txBody>
        <a:bodyPr wrap="none" lIns="91440" tIns="45720" rIns="91440" bIns="45720">
          <a:prstTxWarp prst="textCircle">
            <a:avLst/>
          </a:prstTxWarp>
          <a:spAutoFit/>
        </a:bodyPr>
        <a:lstStyle/>
        <a:p>
          <a:pPr algn="ctr"/>
          <a:endParaRPr lang="en-US" sz="1000" b="0" i="0" u="none" strike="noStrike" cap="none" spc="0">
            <a:ln w="0"/>
            <a:solidFill>
              <a:schemeClr val="bg1"/>
            </a:solidFill>
            <a:effectLst/>
            <a:latin typeface="Arial"/>
            <a:cs typeface="Arial"/>
          </a:endParaRPr>
        </a:p>
      </xdr:txBody>
    </xdr:sp>
    <xdr:clientData/>
  </xdr:oneCellAnchor>
  <xdr:oneCellAnchor>
    <xdr:from>
      <xdr:col>5</xdr:col>
      <xdr:colOff>332109</xdr:colOff>
      <xdr:row>2</xdr:row>
      <xdr:rowOff>94274</xdr:rowOff>
    </xdr:from>
    <xdr:ext cx="63615" cy="199475"/>
    <xdr:sp macro="" textlink="">
      <xdr:nvSpPr>
        <xdr:cNvPr id="15" name="Rechteck 14"/>
        <xdr:cNvSpPr/>
      </xdr:nvSpPr>
      <xdr:spPr>
        <a:xfrm>
          <a:off x="7112004" y="882944"/>
          <a:ext cx="76338" cy="205334"/>
        </a:xfrm>
        <a:prstGeom prst="rect">
          <a:avLst/>
        </a:prstGeom>
        <a:noFill/>
      </xdr:spPr>
      <xdr:txBody>
        <a:bodyPr wrap="none" lIns="91440" tIns="45720" rIns="91440" bIns="45720">
          <a:prstTxWarp prst="textCircle">
            <a:avLst/>
          </a:prstTxWarp>
          <a:spAutoFit/>
        </a:bodyPr>
        <a:lstStyle/>
        <a:p>
          <a:pPr algn="ctr"/>
          <a:endParaRPr lang="en-US" sz="1000" b="0" i="0" u="none" strike="noStrike" cap="none" spc="0">
            <a:ln w="0"/>
            <a:solidFill>
              <a:schemeClr val="bg1"/>
            </a:solidFill>
            <a:effectLst/>
            <a:latin typeface="Arial"/>
            <a:cs typeface="Arial"/>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72381">
            <a:alpha val="95000"/>
          </a:srgbClr>
        </a:solidFill>
        <a:ln>
          <a:noFill/>
        </a:ln>
        <a:effectLst>
          <a:outerShdw dist="35921" dir="2700000" algn="ctr" rotWithShape="0">
            <a:srgbClr val="572381">
              <a:alpha val="50000"/>
            </a:srgbClr>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72381">
            <a:alpha val="95000"/>
          </a:srgbClr>
        </a:solidFill>
        <a:ln>
          <a:noFill/>
        </a:ln>
        <a:effectLst>
          <a:outerShdw dist="35921" dir="2700000" algn="ctr" rotWithShape="0">
            <a:srgbClr val="572381">
              <a:alpha val="50000"/>
            </a:srgbClr>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134"/>
  <sheetViews>
    <sheetView tabSelected="1" zoomScale="63" zoomScaleNormal="63" workbookViewId="0">
      <pane ySplit="1" topLeftCell="A71" activePane="bottomLeft" state="frozen"/>
      <selection pane="bottomLeft" activeCell="G103" sqref="G103"/>
    </sheetView>
  </sheetViews>
  <sheetFormatPr baseColWidth="10" defaultRowHeight="13.2" x14ac:dyDescent="0.25"/>
  <cols>
    <col min="1" max="1" width="0.77734375" style="12" customWidth="1"/>
    <col min="2" max="2" width="6" style="12" customWidth="1"/>
    <col min="3" max="3" width="51.77734375" style="12" customWidth="1"/>
    <col min="4" max="4" width="42.44140625" style="12" customWidth="1"/>
    <col min="5" max="5" width="0.77734375" style="12" customWidth="1"/>
    <col min="6" max="6" width="18.77734375" style="12" customWidth="1"/>
    <col min="7" max="7" width="19.77734375" style="12" customWidth="1"/>
    <col min="8" max="8" width="13.5546875" style="12" customWidth="1"/>
    <col min="9" max="9" width="19.77734375" style="12" customWidth="1"/>
    <col min="10" max="10" width="13.5546875" style="12" customWidth="1"/>
    <col min="11" max="11" width="6.77734375" style="12" customWidth="1"/>
    <col min="12" max="12" width="55" style="12" hidden="1" customWidth="1"/>
    <col min="13" max="13" width="17.77734375" style="12" bestFit="1" customWidth="1"/>
    <col min="14" max="16384" width="11.5546875" style="12"/>
  </cols>
  <sheetData>
    <row r="1" spans="1:13" ht="48.75" customHeight="1" x14ac:dyDescent="0.25">
      <c r="A1" s="148" t="s">
        <v>97</v>
      </c>
      <c r="B1" s="148"/>
      <c r="C1" s="148"/>
      <c r="D1" s="148"/>
      <c r="E1" s="148"/>
      <c r="F1" s="148"/>
      <c r="G1" s="131" t="s">
        <v>120</v>
      </c>
      <c r="H1" s="131"/>
      <c r="I1" s="131"/>
      <c r="J1" s="131"/>
      <c r="K1" s="131"/>
    </row>
    <row r="2" spans="1:13" ht="12.75" customHeight="1" x14ac:dyDescent="0.45">
      <c r="A2" s="154"/>
      <c r="B2" s="13"/>
      <c r="C2" s="14"/>
      <c r="D2" s="14"/>
      <c r="E2" s="14"/>
      <c r="F2" s="146"/>
      <c r="G2" s="146"/>
      <c r="H2" s="146"/>
      <c r="I2" s="146"/>
      <c r="J2" s="146"/>
      <c r="K2" s="146"/>
      <c r="L2" s="14"/>
      <c r="M2" s="15"/>
    </row>
    <row r="3" spans="1:13" ht="12.75" customHeight="1" x14ac:dyDescent="0.25">
      <c r="A3" s="154"/>
      <c r="B3" s="132" t="s">
        <v>4</v>
      </c>
      <c r="C3" s="133"/>
      <c r="D3" s="133"/>
      <c r="E3" s="14"/>
      <c r="F3" s="146"/>
      <c r="G3" s="146"/>
      <c r="H3" s="146"/>
      <c r="I3" s="146"/>
      <c r="J3" s="146"/>
      <c r="K3" s="146"/>
      <c r="L3" s="14"/>
    </row>
    <row r="4" spans="1:13" ht="12.75" customHeight="1" x14ac:dyDescent="0.25">
      <c r="A4" s="154"/>
      <c r="B4" s="133"/>
      <c r="C4" s="133"/>
      <c r="D4" s="133"/>
      <c r="E4" s="14"/>
      <c r="F4" s="146"/>
      <c r="G4" s="146"/>
      <c r="H4" s="146"/>
      <c r="I4" s="146"/>
      <c r="J4" s="146"/>
      <c r="K4" s="146"/>
      <c r="L4" s="14"/>
    </row>
    <row r="5" spans="1:13" ht="12.75" customHeight="1" x14ac:dyDescent="0.45">
      <c r="A5" s="154"/>
      <c r="B5" s="13"/>
      <c r="C5" s="14"/>
      <c r="D5" s="14"/>
      <c r="E5" s="14"/>
      <c r="F5" s="146"/>
      <c r="G5" s="146"/>
      <c r="H5" s="146"/>
      <c r="I5" s="146"/>
      <c r="J5" s="146"/>
      <c r="K5" s="146"/>
      <c r="L5" s="14"/>
    </row>
    <row r="6" spans="1:13" ht="12.75" customHeight="1" x14ac:dyDescent="0.45">
      <c r="A6" s="154"/>
      <c r="B6" s="13"/>
      <c r="E6" s="14"/>
      <c r="F6" s="146"/>
      <c r="G6" s="146"/>
      <c r="H6" s="146"/>
      <c r="I6" s="146"/>
      <c r="J6" s="146"/>
      <c r="K6" s="146"/>
      <c r="L6" s="14"/>
    </row>
    <row r="7" spans="1:13" ht="12.75" customHeight="1" x14ac:dyDescent="0.45">
      <c r="A7" s="154"/>
      <c r="B7" s="13"/>
      <c r="C7" s="138" t="s">
        <v>75</v>
      </c>
      <c r="D7" s="137"/>
      <c r="E7" s="14"/>
      <c r="F7" s="146"/>
      <c r="G7" s="146"/>
      <c r="H7" s="146"/>
      <c r="I7" s="146"/>
      <c r="J7" s="146"/>
      <c r="K7" s="146"/>
      <c r="L7" s="14"/>
    </row>
    <row r="8" spans="1:13" ht="12.75" customHeight="1" x14ac:dyDescent="0.45">
      <c r="A8" s="154"/>
      <c r="B8" s="13"/>
      <c r="C8" s="138"/>
      <c r="D8" s="137"/>
      <c r="E8" s="14"/>
      <c r="F8" s="146"/>
      <c r="G8" s="146"/>
      <c r="H8" s="146"/>
      <c r="I8" s="146"/>
      <c r="J8" s="146"/>
      <c r="K8" s="146"/>
      <c r="L8" s="14"/>
    </row>
    <row r="9" spans="1:13" ht="12.75" customHeight="1" x14ac:dyDescent="0.45">
      <c r="A9" s="154"/>
      <c r="B9" s="13"/>
      <c r="C9" s="14"/>
      <c r="D9" s="14"/>
      <c r="E9" s="14"/>
      <c r="F9" s="146"/>
      <c r="G9" s="146"/>
      <c r="H9" s="146"/>
      <c r="I9" s="146"/>
      <c r="J9" s="146"/>
      <c r="K9" s="146"/>
      <c r="L9" s="14"/>
    </row>
    <row r="10" spans="1:13" ht="12.75" customHeight="1" x14ac:dyDescent="0.45">
      <c r="A10" s="154"/>
      <c r="B10" s="13"/>
      <c r="C10" s="151" t="s">
        <v>98</v>
      </c>
      <c r="D10" s="137"/>
      <c r="E10" s="14"/>
      <c r="F10" s="16"/>
      <c r="G10" s="16"/>
      <c r="H10" s="16"/>
      <c r="I10" s="16"/>
      <c r="J10" s="16"/>
      <c r="K10" s="16"/>
      <c r="L10" s="14"/>
    </row>
    <row r="11" spans="1:13" ht="12.75" customHeight="1" x14ac:dyDescent="0.45">
      <c r="A11" s="154"/>
      <c r="B11" s="13"/>
      <c r="C11" s="151"/>
      <c r="D11" s="137"/>
      <c r="E11" s="14"/>
      <c r="F11" s="16"/>
      <c r="G11" s="16"/>
      <c r="H11" s="16"/>
      <c r="I11" s="16"/>
      <c r="J11" s="16"/>
      <c r="K11" s="16"/>
      <c r="L11" s="14"/>
    </row>
    <row r="12" spans="1:13" ht="12.75" customHeight="1" x14ac:dyDescent="0.45">
      <c r="A12" s="154"/>
      <c r="B12" s="13"/>
      <c r="C12" s="14"/>
      <c r="D12" s="14"/>
      <c r="E12" s="14"/>
      <c r="F12" s="16"/>
      <c r="G12" s="16"/>
      <c r="H12" s="16"/>
      <c r="I12" s="16"/>
      <c r="J12" s="16"/>
      <c r="K12" s="16"/>
      <c r="L12" s="14"/>
    </row>
    <row r="13" spans="1:13" ht="12.75" customHeight="1" x14ac:dyDescent="0.45">
      <c r="A13" s="154"/>
      <c r="B13" s="13"/>
      <c r="C13" s="138" t="s">
        <v>22</v>
      </c>
      <c r="D13" s="137"/>
      <c r="E13" s="137"/>
      <c r="F13" s="137"/>
      <c r="G13" s="137"/>
      <c r="H13" s="137"/>
      <c r="I13" s="137"/>
      <c r="J13" s="137"/>
      <c r="K13" s="14"/>
      <c r="L13" s="14"/>
    </row>
    <row r="14" spans="1:13" ht="12.75" customHeight="1" x14ac:dyDescent="0.45">
      <c r="A14" s="154"/>
      <c r="B14" s="13"/>
      <c r="C14" s="138"/>
      <c r="D14" s="137"/>
      <c r="E14" s="137"/>
      <c r="F14" s="137"/>
      <c r="G14" s="137"/>
      <c r="H14" s="137"/>
      <c r="I14" s="137"/>
      <c r="J14" s="137"/>
      <c r="K14" s="14"/>
      <c r="L14" s="14"/>
    </row>
    <row r="15" spans="1:13" ht="12.75" customHeight="1" x14ac:dyDescent="0.45">
      <c r="A15" s="154"/>
      <c r="B15" s="13"/>
      <c r="C15" s="17"/>
      <c r="D15" s="14"/>
      <c r="E15" s="14"/>
      <c r="F15" s="16"/>
      <c r="G15" s="16"/>
      <c r="H15" s="16"/>
      <c r="I15" s="16"/>
      <c r="J15" s="16"/>
      <c r="K15" s="16"/>
      <c r="L15" s="16"/>
    </row>
    <row r="16" spans="1:13" s="18" customFormat="1" ht="12.75" customHeight="1" x14ac:dyDescent="0.45">
      <c r="B16" s="13"/>
      <c r="C16" s="138" t="s">
        <v>23</v>
      </c>
      <c r="D16" s="137"/>
      <c r="E16" s="137"/>
      <c r="F16" s="137"/>
      <c r="G16" s="137"/>
      <c r="H16" s="137"/>
      <c r="I16" s="137"/>
      <c r="J16" s="137"/>
    </row>
    <row r="17" spans="1:14" ht="12.75" customHeight="1" x14ac:dyDescent="0.25">
      <c r="C17" s="138"/>
      <c r="D17" s="137"/>
      <c r="E17" s="137"/>
      <c r="F17" s="137"/>
      <c r="G17" s="137"/>
      <c r="H17" s="137"/>
      <c r="I17" s="137"/>
      <c r="J17" s="137"/>
    </row>
    <row r="19" spans="1:14" s="18" customFormat="1" ht="48.75" customHeight="1" x14ac:dyDescent="0.4">
      <c r="B19" s="19" t="s">
        <v>8</v>
      </c>
      <c r="C19" s="155" t="s">
        <v>9</v>
      </c>
      <c r="D19" s="156"/>
      <c r="E19" s="157"/>
      <c r="F19" s="19" t="s">
        <v>99</v>
      </c>
      <c r="G19" s="19" t="s">
        <v>111</v>
      </c>
      <c r="H19" s="19" t="s">
        <v>49</v>
      </c>
      <c r="I19" s="19" t="s">
        <v>7</v>
      </c>
      <c r="J19" s="19" t="s">
        <v>49</v>
      </c>
      <c r="L19" s="20"/>
    </row>
    <row r="20" spans="1:14" s="18" customFormat="1" ht="4.5" customHeight="1" x14ac:dyDescent="0.45">
      <c r="B20" s="21"/>
      <c r="C20" s="22"/>
      <c r="D20" s="22"/>
      <c r="E20" s="23"/>
      <c r="F20" s="23"/>
      <c r="G20" s="23"/>
      <c r="H20" s="23"/>
      <c r="I20" s="24"/>
      <c r="J20" s="24"/>
    </row>
    <row r="21" spans="1:14" s="18" customFormat="1" ht="21.75" customHeight="1" x14ac:dyDescent="0.45">
      <c r="B21" s="21"/>
      <c r="C21" s="142" t="s">
        <v>112</v>
      </c>
      <c r="D21" s="142"/>
      <c r="E21" s="142"/>
      <c r="F21" s="143"/>
      <c r="G21" s="5">
        <v>2020</v>
      </c>
      <c r="H21" s="24"/>
      <c r="I21" s="6">
        <v>2020</v>
      </c>
      <c r="J21" s="24"/>
      <c r="K21" s="20"/>
    </row>
    <row r="22" spans="1:14" s="18" customFormat="1" ht="4.5" customHeight="1" x14ac:dyDescent="0.45">
      <c r="B22" s="21"/>
      <c r="C22" s="22"/>
      <c r="D22" s="22"/>
      <c r="E22" s="23"/>
      <c r="F22" s="23"/>
      <c r="G22" s="23"/>
      <c r="H22" s="24"/>
      <c r="I22" s="24"/>
      <c r="J22" s="24"/>
    </row>
    <row r="23" spans="1:14" ht="21.75" customHeight="1" x14ac:dyDescent="0.25">
      <c r="A23" s="25"/>
      <c r="B23" s="26" t="s">
        <v>2</v>
      </c>
      <c r="C23" s="27" t="s">
        <v>5</v>
      </c>
      <c r="D23" s="28"/>
      <c r="E23" s="29"/>
      <c r="F23" s="29"/>
      <c r="G23" s="5" t="s">
        <v>34</v>
      </c>
      <c r="H23" s="24"/>
      <c r="I23" s="6" t="s">
        <v>34</v>
      </c>
      <c r="J23" s="24"/>
      <c r="K23" s="30" t="s">
        <v>39</v>
      </c>
      <c r="N23" s="15"/>
    </row>
    <row r="24" spans="1:14" s="18" customFormat="1" ht="4.5" customHeight="1" x14ac:dyDescent="0.45">
      <c r="B24" s="21"/>
      <c r="C24" s="31"/>
      <c r="D24" s="31"/>
      <c r="E24" s="29"/>
      <c r="F24" s="29"/>
      <c r="G24" s="23"/>
      <c r="H24" s="24"/>
      <c r="I24" s="24"/>
      <c r="J24" s="24"/>
    </row>
    <row r="25" spans="1:14" ht="16.8" x14ac:dyDescent="0.25">
      <c r="C25" s="32" t="s">
        <v>6</v>
      </c>
      <c r="D25" s="28"/>
      <c r="E25" s="28"/>
      <c r="F25" s="33"/>
    </row>
    <row r="26" spans="1:14" ht="4.5" customHeight="1" thickBot="1" x14ac:dyDescent="0.3">
      <c r="C26" s="28"/>
      <c r="D26" s="28"/>
      <c r="E26" s="28"/>
      <c r="F26" s="28"/>
      <c r="G26" s="34"/>
      <c r="I26" s="34"/>
    </row>
    <row r="27" spans="1:14" ht="21.75" customHeight="1" thickTop="1" x14ac:dyDescent="0.25">
      <c r="A27" s="25"/>
      <c r="B27" s="134" t="s">
        <v>12</v>
      </c>
      <c r="C27" s="139" t="s">
        <v>35</v>
      </c>
      <c r="D27" s="139"/>
      <c r="E27" s="29"/>
      <c r="F27" s="35" t="s">
        <v>103</v>
      </c>
      <c r="G27" s="7"/>
      <c r="H27" s="36" t="e">
        <f>G27/$G$59</f>
        <v>#DIV/0!</v>
      </c>
      <c r="I27" s="7"/>
      <c r="J27" s="37" t="e">
        <f>I27/$I$59</f>
        <v>#DIV/0!</v>
      </c>
      <c r="L27" s="25"/>
    </row>
    <row r="28" spans="1:14" s="18" customFormat="1" ht="2.25" customHeight="1" x14ac:dyDescent="0.4">
      <c r="B28" s="135"/>
      <c r="C28" s="31"/>
      <c r="D28" s="31"/>
      <c r="E28" s="38"/>
      <c r="F28" s="39"/>
      <c r="G28" s="40"/>
      <c r="H28" s="41"/>
      <c r="I28" s="40"/>
      <c r="J28" s="41"/>
    </row>
    <row r="29" spans="1:14" ht="21.75" customHeight="1" x14ac:dyDescent="0.25">
      <c r="A29" s="25"/>
      <c r="B29" s="135"/>
      <c r="C29" s="139" t="s">
        <v>102</v>
      </c>
      <c r="D29" s="139"/>
      <c r="E29" s="29"/>
      <c r="F29" s="33"/>
      <c r="G29" s="7">
        <v>0</v>
      </c>
      <c r="H29" s="36" t="e">
        <f>G29/$G$59</f>
        <v>#DIV/0!</v>
      </c>
      <c r="I29" s="7">
        <v>0</v>
      </c>
      <c r="J29" s="37" t="e">
        <f>I29/$I$59</f>
        <v>#DIV/0!</v>
      </c>
      <c r="K29" s="30" t="s">
        <v>39</v>
      </c>
      <c r="L29" s="25"/>
    </row>
    <row r="30" spans="1:14" s="18" customFormat="1" ht="2.25" customHeight="1" x14ac:dyDescent="0.4">
      <c r="B30" s="135"/>
      <c r="C30" s="31"/>
      <c r="D30" s="31"/>
      <c r="E30" s="38"/>
      <c r="F30" s="39"/>
      <c r="G30" s="40"/>
      <c r="H30" s="41"/>
      <c r="I30" s="40"/>
      <c r="J30" s="41"/>
    </row>
    <row r="31" spans="1:14" ht="21.75" customHeight="1" thickBot="1" x14ac:dyDescent="0.3">
      <c r="A31" s="25"/>
      <c r="B31" s="136"/>
      <c r="C31" s="152" t="s">
        <v>100</v>
      </c>
      <c r="D31" s="153"/>
      <c r="E31" s="42"/>
      <c r="F31" s="43"/>
      <c r="G31" s="44">
        <f>SUM(G29,G27)</f>
        <v>0</v>
      </c>
      <c r="H31" s="45" t="e">
        <f>G31/$G$59</f>
        <v>#DIV/0!</v>
      </c>
      <c r="I31" s="44">
        <f>SUM(I29,I27)</f>
        <v>0</v>
      </c>
      <c r="J31" s="46" t="e">
        <f>I31/$I$59</f>
        <v>#DIV/0!</v>
      </c>
      <c r="L31" s="25"/>
    </row>
    <row r="32" spans="1:14" s="18" customFormat="1" ht="2.25" customHeight="1" thickTop="1" thickBot="1" x14ac:dyDescent="0.55000000000000004">
      <c r="B32" s="47"/>
      <c r="C32" s="31"/>
      <c r="D32" s="31"/>
      <c r="E32" s="38"/>
      <c r="F32" s="39"/>
      <c r="G32" s="40"/>
      <c r="H32" s="41"/>
      <c r="I32" s="40"/>
      <c r="J32" s="41"/>
    </row>
    <row r="33" spans="1:13" ht="21.75" customHeight="1" thickTop="1" x14ac:dyDescent="0.25">
      <c r="A33" s="25"/>
      <c r="B33" s="134" t="s">
        <v>13</v>
      </c>
      <c r="C33" s="149" t="s">
        <v>107</v>
      </c>
      <c r="D33" s="150"/>
      <c r="E33" s="29"/>
      <c r="F33" s="48" t="s">
        <v>104</v>
      </c>
      <c r="G33" s="7">
        <v>0</v>
      </c>
      <c r="H33" s="49" t="e">
        <f>G33/$G$59</f>
        <v>#DIV/0!</v>
      </c>
      <c r="I33" s="7">
        <v>0</v>
      </c>
      <c r="J33" s="50" t="e">
        <f>I33/$I$59</f>
        <v>#DIV/0!</v>
      </c>
      <c r="L33" s="25"/>
    </row>
    <row r="34" spans="1:13" s="18" customFormat="1" ht="2.25" customHeight="1" x14ac:dyDescent="0.4">
      <c r="B34" s="135"/>
      <c r="C34" s="31"/>
      <c r="D34" s="31"/>
      <c r="E34" s="38"/>
      <c r="F34" s="39"/>
      <c r="G34" s="40"/>
      <c r="H34" s="41"/>
      <c r="I34" s="40"/>
      <c r="J34" s="41"/>
    </row>
    <row r="35" spans="1:13" ht="21.75" customHeight="1" x14ac:dyDescent="0.25">
      <c r="A35" s="25"/>
      <c r="B35" s="135"/>
      <c r="C35" s="139" t="s">
        <v>102</v>
      </c>
      <c r="D35" s="139"/>
      <c r="E35" s="29"/>
      <c r="F35" s="33"/>
      <c r="G35" s="7">
        <v>0</v>
      </c>
      <c r="H35" s="36" t="e">
        <f>G35/$G$59</f>
        <v>#DIV/0!</v>
      </c>
      <c r="I35" s="7">
        <v>0</v>
      </c>
      <c r="J35" s="37" t="e">
        <f>I35/$I$59</f>
        <v>#DIV/0!</v>
      </c>
      <c r="K35" s="30" t="s">
        <v>39</v>
      </c>
      <c r="L35" s="25"/>
    </row>
    <row r="36" spans="1:13" s="18" customFormat="1" ht="2.25" customHeight="1" x14ac:dyDescent="0.4">
      <c r="B36" s="135"/>
      <c r="C36" s="31"/>
      <c r="D36" s="31"/>
      <c r="E36" s="38"/>
      <c r="F36" s="39"/>
      <c r="G36" s="40"/>
      <c r="H36" s="41"/>
      <c r="I36" s="40"/>
      <c r="J36" s="41"/>
    </row>
    <row r="37" spans="1:13" ht="21.75" customHeight="1" thickBot="1" x14ac:dyDescent="0.3">
      <c r="A37" s="25"/>
      <c r="B37" s="136"/>
      <c r="C37" s="152" t="s">
        <v>106</v>
      </c>
      <c r="D37" s="153"/>
      <c r="E37" s="42"/>
      <c r="F37" s="43"/>
      <c r="G37" s="44">
        <f>SUM(G35,G33)</f>
        <v>0</v>
      </c>
      <c r="H37" s="45" t="e">
        <f>G37/$G$59</f>
        <v>#DIV/0!</v>
      </c>
      <c r="I37" s="44">
        <f>SUM(I35,I33)</f>
        <v>0</v>
      </c>
      <c r="J37" s="46" t="e">
        <f>I37/$I$59</f>
        <v>#DIV/0!</v>
      </c>
      <c r="L37" s="25"/>
    </row>
    <row r="38" spans="1:13" s="18" customFormat="1" ht="2.25" customHeight="1" thickTop="1" thickBot="1" x14ac:dyDescent="0.55000000000000004">
      <c r="B38" s="47"/>
      <c r="C38" s="31"/>
      <c r="D38" s="31"/>
      <c r="E38" s="38"/>
      <c r="F38" s="39"/>
      <c r="G38" s="40"/>
      <c r="H38" s="41"/>
      <c r="I38" s="40"/>
      <c r="J38" s="41"/>
    </row>
    <row r="39" spans="1:13" ht="21.75" customHeight="1" thickTop="1" x14ac:dyDescent="0.25">
      <c r="A39" s="25"/>
      <c r="B39" s="134" t="s">
        <v>15</v>
      </c>
      <c r="C39" s="139" t="s">
        <v>101</v>
      </c>
      <c r="D39" s="139"/>
      <c r="E39" s="29"/>
      <c r="F39" s="28"/>
      <c r="G39" s="8"/>
      <c r="H39" s="25"/>
      <c r="I39" s="8"/>
      <c r="J39" s="25"/>
      <c r="K39" s="30" t="s">
        <v>39</v>
      </c>
      <c r="L39" s="25"/>
    </row>
    <row r="40" spans="1:13" s="18" customFormat="1" ht="2.25" customHeight="1" thickBot="1" x14ac:dyDescent="0.45">
      <c r="B40" s="135"/>
      <c r="C40" s="31"/>
      <c r="D40" s="31"/>
      <c r="E40" s="38"/>
      <c r="F40" s="39"/>
      <c r="G40" s="40"/>
      <c r="H40" s="41"/>
      <c r="I40" s="40"/>
      <c r="J40" s="41"/>
    </row>
    <row r="41" spans="1:13" ht="21.75" customHeight="1" thickBot="1" x14ac:dyDescent="0.3">
      <c r="A41" s="25"/>
      <c r="B41" s="136"/>
      <c r="C41" s="139" t="s">
        <v>47</v>
      </c>
      <c r="D41" s="139"/>
      <c r="E41" s="29"/>
      <c r="F41" s="28"/>
      <c r="G41" s="52">
        <f>SUM(G31,IF($G$23="Frischkost",G37,0))*G39</f>
        <v>0</v>
      </c>
      <c r="H41" s="36" t="e">
        <f>G41/$G$59</f>
        <v>#DIV/0!</v>
      </c>
      <c r="I41" s="52">
        <f>SUM(I31,IF($I$23="Frischkost",I37,0))*I39</f>
        <v>0</v>
      </c>
      <c r="J41" s="37" t="e">
        <f>I41/$I$59</f>
        <v>#DIV/0!</v>
      </c>
      <c r="L41" s="25"/>
      <c r="M41" s="53"/>
    </row>
    <row r="42" spans="1:13" s="18" customFormat="1" ht="2.25" customHeight="1" thickTop="1" thickBot="1" x14ac:dyDescent="0.55000000000000004">
      <c r="B42" s="47"/>
      <c r="C42" s="31"/>
      <c r="D42" s="31"/>
      <c r="E42" s="38"/>
      <c r="F42" s="38"/>
      <c r="G42" s="54"/>
      <c r="H42" s="54"/>
      <c r="I42" s="54"/>
      <c r="J42" s="55"/>
    </row>
    <row r="43" spans="1:13" ht="24" thickTop="1" thickBot="1" x14ac:dyDescent="0.45">
      <c r="B43" s="56" t="s">
        <v>16</v>
      </c>
      <c r="C43" s="144" t="s">
        <v>10</v>
      </c>
      <c r="D43" s="145"/>
      <c r="E43" s="57"/>
      <c r="F43" s="58"/>
      <c r="G43" s="59">
        <f>SUM(G31,IF($G$23="Frischkost",G37,0),G41)</f>
        <v>0</v>
      </c>
      <c r="H43" s="36" t="e">
        <f>G43/$G$59</f>
        <v>#DIV/0!</v>
      </c>
      <c r="I43" s="59">
        <f>SUM(I31,IF($I$23="Frischkost",I37,0),I41)</f>
        <v>0</v>
      </c>
      <c r="J43" s="37" t="e">
        <f>I43/$I$59</f>
        <v>#DIV/0!</v>
      </c>
    </row>
    <row r="44" spans="1:13" s="18" customFormat="1" ht="4.5" customHeight="1" thickTop="1" x14ac:dyDescent="0.5">
      <c r="B44" s="47"/>
      <c r="C44" s="31"/>
      <c r="D44" s="31"/>
      <c r="E44" s="38"/>
      <c r="F44" s="38"/>
      <c r="G44" s="55"/>
      <c r="H44" s="55"/>
      <c r="I44" s="55"/>
      <c r="J44" s="55"/>
    </row>
    <row r="45" spans="1:13" ht="16.8" x14ac:dyDescent="0.25">
      <c r="B45" s="60"/>
      <c r="C45" s="32" t="s">
        <v>30</v>
      </c>
      <c r="D45" s="28"/>
      <c r="E45" s="28"/>
      <c r="F45" s="28"/>
    </row>
    <row r="46" spans="1:13" ht="4.5" customHeight="1" thickBot="1" x14ac:dyDescent="0.3">
      <c r="B46" s="60"/>
      <c r="C46" s="28"/>
      <c r="D46" s="28"/>
      <c r="E46" s="28"/>
      <c r="F46" s="28"/>
    </row>
    <row r="47" spans="1:13" ht="42" customHeight="1" thickTop="1" thickBot="1" x14ac:dyDescent="0.3">
      <c r="A47" s="25"/>
      <c r="B47" s="56" t="s">
        <v>36</v>
      </c>
      <c r="C47" s="141" t="s">
        <v>113</v>
      </c>
      <c r="D47" s="139"/>
      <c r="E47" s="29"/>
      <c r="F47" s="61" t="s">
        <v>116</v>
      </c>
      <c r="G47" s="7"/>
      <c r="H47" s="36" t="e">
        <f>G47/$G$59</f>
        <v>#DIV/0!</v>
      </c>
      <c r="I47" s="7"/>
      <c r="J47" s="37" t="e">
        <f>I47/$I$59</f>
        <v>#DIV/0!</v>
      </c>
    </row>
    <row r="48" spans="1:13" s="18" customFormat="1" ht="2.25" customHeight="1" thickTop="1" thickBot="1" x14ac:dyDescent="0.55000000000000004">
      <c r="B48" s="47"/>
      <c r="C48" s="31"/>
      <c r="D48" s="31"/>
      <c r="E48" s="38"/>
      <c r="F48" s="39"/>
      <c r="G48" s="40"/>
      <c r="H48" s="41"/>
      <c r="I48" s="40"/>
      <c r="J48" s="41"/>
      <c r="K48" s="12"/>
    </row>
    <row r="49" spans="1:14" ht="42" customHeight="1" thickTop="1" thickBot="1" x14ac:dyDescent="0.3">
      <c r="A49" s="25"/>
      <c r="B49" s="56" t="s">
        <v>31</v>
      </c>
      <c r="C49" s="140" t="s">
        <v>114</v>
      </c>
      <c r="D49" s="139"/>
      <c r="E49" s="29"/>
      <c r="F49" s="61" t="s">
        <v>115</v>
      </c>
      <c r="G49" s="7"/>
      <c r="H49" s="36" t="e">
        <f>G49/$G$59</f>
        <v>#DIV/0!</v>
      </c>
      <c r="I49" s="7"/>
      <c r="J49" s="37" t="e">
        <f>I49/$I$59</f>
        <v>#DIV/0!</v>
      </c>
      <c r="K49" s="30" t="s">
        <v>39</v>
      </c>
    </row>
    <row r="50" spans="1:14" s="18" customFormat="1" ht="2.25" customHeight="1" thickTop="1" thickBot="1" x14ac:dyDescent="0.55000000000000004">
      <c r="B50" s="47"/>
      <c r="C50" s="31"/>
      <c r="D50" s="31"/>
      <c r="E50" s="38"/>
      <c r="F50" s="39"/>
      <c r="G50" s="40"/>
      <c r="H50" s="41"/>
      <c r="I50" s="40"/>
      <c r="J50" s="41"/>
      <c r="K50" s="12"/>
    </row>
    <row r="51" spans="1:14" ht="42" customHeight="1" thickTop="1" thickBot="1" x14ac:dyDescent="0.3">
      <c r="A51" s="25"/>
      <c r="B51" s="56" t="s">
        <v>37</v>
      </c>
      <c r="C51" s="141" t="s">
        <v>118</v>
      </c>
      <c r="D51" s="139"/>
      <c r="E51" s="29"/>
      <c r="F51" s="61" t="s">
        <v>117</v>
      </c>
      <c r="G51" s="7"/>
      <c r="H51" s="36" t="e">
        <f>G51/$G$59</f>
        <v>#DIV/0!</v>
      </c>
      <c r="I51" s="7"/>
      <c r="J51" s="37" t="e">
        <f>I51/$I$59</f>
        <v>#DIV/0!</v>
      </c>
      <c r="K51" s="30" t="s">
        <v>39</v>
      </c>
    </row>
    <row r="52" spans="1:14" s="18" customFormat="1" ht="2.25" customHeight="1" thickTop="1" thickBot="1" x14ac:dyDescent="0.55000000000000004">
      <c r="B52" s="47"/>
      <c r="C52" s="31"/>
      <c r="D52" s="31"/>
      <c r="E52" s="38"/>
      <c r="F52" s="39"/>
      <c r="G52" s="40"/>
      <c r="H52" s="41"/>
      <c r="I52" s="40"/>
      <c r="J52" s="41"/>
    </row>
    <row r="53" spans="1:14" ht="21.75" customHeight="1" thickTop="1" x14ac:dyDescent="0.25">
      <c r="A53" s="25"/>
      <c r="B53" s="134" t="s">
        <v>63</v>
      </c>
      <c r="C53" s="147" t="s">
        <v>64</v>
      </c>
      <c r="D53" s="139"/>
      <c r="E53" s="29"/>
      <c r="F53" s="28"/>
      <c r="G53" s="8">
        <v>3.5000000000000003E-2</v>
      </c>
      <c r="H53" s="25"/>
      <c r="I53" s="8">
        <v>3.5000000000000003E-2</v>
      </c>
      <c r="J53" s="25"/>
      <c r="K53" s="30" t="s">
        <v>39</v>
      </c>
      <c r="L53" s="62" t="s">
        <v>76</v>
      </c>
      <c r="M53" s="63"/>
      <c r="N53" s="63"/>
    </row>
    <row r="54" spans="1:14" s="18" customFormat="1" ht="2.25" customHeight="1" thickBot="1" x14ac:dyDescent="0.45">
      <c r="B54" s="135"/>
      <c r="C54" s="31"/>
      <c r="D54" s="31"/>
      <c r="E54" s="38"/>
      <c r="F54" s="39"/>
      <c r="G54" s="40"/>
      <c r="H54" s="41"/>
      <c r="I54" s="40"/>
      <c r="J54" s="41"/>
    </row>
    <row r="55" spans="1:14" ht="21.75" customHeight="1" thickBot="1" x14ac:dyDescent="0.3">
      <c r="A55" s="25"/>
      <c r="B55" s="136"/>
      <c r="C55" s="147" t="s">
        <v>65</v>
      </c>
      <c r="D55" s="139"/>
      <c r="E55" s="29"/>
      <c r="F55" s="9"/>
      <c r="G55" s="52">
        <f>SUM(G31,IF($G$23="Frischkost",G37,0),G47)*G53</f>
        <v>0</v>
      </c>
      <c r="H55" s="36" t="e">
        <f>G55/$G$59</f>
        <v>#DIV/0!</v>
      </c>
      <c r="I55" s="52">
        <f>SUM(I31,IF($I$23="Frischkost",I37,0),I47)*I53</f>
        <v>0</v>
      </c>
      <c r="J55" s="37" t="e">
        <f>I55/$I$59</f>
        <v>#DIV/0!</v>
      </c>
    </row>
    <row r="56" spans="1:14" s="18" customFormat="1" ht="2.25" customHeight="1" thickTop="1" thickBot="1" x14ac:dyDescent="0.5">
      <c r="B56" s="21"/>
      <c r="C56" s="31"/>
      <c r="D56" s="31"/>
      <c r="E56" s="38"/>
      <c r="F56" s="38"/>
      <c r="G56" s="54"/>
      <c r="H56" s="54"/>
      <c r="I56" s="54"/>
      <c r="J56" s="55"/>
    </row>
    <row r="57" spans="1:14" ht="22.8" x14ac:dyDescent="0.4">
      <c r="C57" s="144" t="s">
        <v>29</v>
      </c>
      <c r="D57" s="145"/>
      <c r="E57" s="57"/>
      <c r="F57" s="58"/>
      <c r="G57" s="59">
        <f>SUM(G47,G51,G49,G55)</f>
        <v>0</v>
      </c>
      <c r="H57" s="36" t="e">
        <f>G57/$G$59</f>
        <v>#DIV/0!</v>
      </c>
      <c r="I57" s="59">
        <f>SUM(I47,I51,I49,I55)</f>
        <v>0</v>
      </c>
      <c r="J57" s="37" t="e">
        <f>I57/$I$59</f>
        <v>#DIV/0!</v>
      </c>
    </row>
    <row r="58" spans="1:14" s="18" customFormat="1" ht="8.25" customHeight="1" thickBot="1" x14ac:dyDescent="0.5">
      <c r="B58" s="21"/>
      <c r="C58" s="31"/>
      <c r="D58" s="31"/>
      <c r="E58" s="38"/>
      <c r="F58" s="38"/>
      <c r="G58" s="55"/>
      <c r="H58" s="55"/>
      <c r="I58" s="55"/>
      <c r="J58" s="55"/>
    </row>
    <row r="59" spans="1:14" ht="23.4" thickTop="1" x14ac:dyDescent="0.4">
      <c r="C59" s="164" t="s">
        <v>48</v>
      </c>
      <c r="D59" s="164"/>
      <c r="E59" s="64"/>
      <c r="F59" s="65"/>
      <c r="G59" s="66">
        <f>SUM(G43,G57)</f>
        <v>0</v>
      </c>
      <c r="H59" s="67" t="e">
        <f>G59/$G$59</f>
        <v>#DIV/0!</v>
      </c>
      <c r="I59" s="66">
        <f>SUM(I43,I57)</f>
        <v>0</v>
      </c>
      <c r="J59" s="37" t="e">
        <f>I59/$I$59</f>
        <v>#DIV/0!</v>
      </c>
      <c r="K59" s="30" t="s">
        <v>39</v>
      </c>
    </row>
    <row r="60" spans="1:14" s="18" customFormat="1" ht="2.25" customHeight="1" thickBot="1" x14ac:dyDescent="0.55000000000000004">
      <c r="B60" s="47"/>
      <c r="C60" s="31"/>
      <c r="D60" s="31"/>
      <c r="E60" s="38"/>
      <c r="F60" s="39"/>
      <c r="G60" s="40"/>
      <c r="H60" s="41"/>
      <c r="I60" s="40"/>
      <c r="J60" s="41"/>
    </row>
    <row r="61" spans="1:14" ht="21.75" hidden="1" customHeight="1" thickTop="1" x14ac:dyDescent="0.25">
      <c r="A61" s="25"/>
      <c r="B61" s="134"/>
      <c r="C61" s="147" t="s">
        <v>94</v>
      </c>
      <c r="D61" s="139"/>
      <c r="E61" s="29"/>
      <c r="F61" s="28"/>
      <c r="G61" s="51"/>
      <c r="H61" s="25"/>
      <c r="I61" s="51"/>
      <c r="J61" s="25"/>
      <c r="K61" s="30" t="s">
        <v>39</v>
      </c>
      <c r="L61" s="62" t="s">
        <v>76</v>
      </c>
    </row>
    <row r="62" spans="1:14" s="18" customFormat="1" ht="2.25" hidden="1" customHeight="1" thickBot="1" x14ac:dyDescent="0.45">
      <c r="B62" s="135"/>
      <c r="C62" s="31"/>
      <c r="D62" s="31"/>
      <c r="E62" s="38"/>
      <c r="F62" s="39"/>
      <c r="G62" s="40"/>
      <c r="H62" s="41"/>
      <c r="I62" s="40"/>
      <c r="J62" s="41"/>
    </row>
    <row r="63" spans="1:14" ht="21.75" hidden="1" customHeight="1" thickBot="1" x14ac:dyDescent="0.3">
      <c r="A63" s="25"/>
      <c r="B63" s="136"/>
      <c r="C63" s="147" t="s">
        <v>93</v>
      </c>
      <c r="D63" s="139"/>
      <c r="E63" s="29"/>
      <c r="F63" s="61"/>
      <c r="G63" s="52">
        <f>SUM(G33,G41,G57)*G61</f>
        <v>0</v>
      </c>
      <c r="H63" s="36" t="e">
        <f>G63/$G$65</f>
        <v>#DIV/0!</v>
      </c>
      <c r="I63" s="52">
        <f>SUM(I33,I41,I57)*I61</f>
        <v>0</v>
      </c>
      <c r="J63" s="37" t="e">
        <f>I63/$I$65</f>
        <v>#DIV/0!</v>
      </c>
    </row>
    <row r="64" spans="1:14" s="18" customFormat="1" ht="8.25" hidden="1" customHeight="1" thickTop="1" thickBot="1" x14ac:dyDescent="0.5">
      <c r="B64" s="21"/>
      <c r="C64" s="31"/>
      <c r="D64" s="31"/>
      <c r="E64" s="38"/>
      <c r="F64" s="38"/>
      <c r="G64" s="68"/>
      <c r="H64" s="68"/>
      <c r="I64" s="68"/>
      <c r="J64" s="55"/>
    </row>
    <row r="65" spans="1:17" s="69" customFormat="1" ht="42" customHeight="1" thickTop="1" x14ac:dyDescent="0.3">
      <c r="C65" s="162" t="s">
        <v>77</v>
      </c>
      <c r="D65" s="163"/>
      <c r="E65" s="70"/>
      <c r="F65" s="71" t="s">
        <v>105</v>
      </c>
      <c r="G65" s="72">
        <f>SUM(IF($G$23="Frischkost",G37,0),G41,G57)+G63</f>
        <v>0</v>
      </c>
      <c r="H65" s="73" t="e">
        <f>G65/$G$59</f>
        <v>#DIV/0!</v>
      </c>
      <c r="I65" s="74">
        <f>SUM(IF($I$23="Frischkost",I37,0),I41,I57)+I63</f>
        <v>0</v>
      </c>
      <c r="J65" s="75" t="e">
        <f>I65/I59</f>
        <v>#DIV/0!</v>
      </c>
      <c r="K65" s="30" t="s">
        <v>39</v>
      </c>
      <c r="L65" s="15"/>
    </row>
    <row r="66" spans="1:17" s="18" customFormat="1" ht="4.5" customHeight="1" x14ac:dyDescent="0.45">
      <c r="B66" s="21"/>
      <c r="C66" s="31"/>
      <c r="D66" s="31"/>
      <c r="E66" s="38"/>
      <c r="F66" s="38"/>
      <c r="G66" s="55"/>
      <c r="H66" s="55"/>
      <c r="I66" s="55"/>
      <c r="J66" s="55"/>
    </row>
    <row r="67" spans="1:17" ht="21.75" customHeight="1" x14ac:dyDescent="0.25">
      <c r="A67" s="25"/>
      <c r="B67" s="26" t="s">
        <v>3</v>
      </c>
      <c r="C67" s="27" t="s">
        <v>38</v>
      </c>
      <c r="D67" s="28"/>
      <c r="E67" s="29"/>
      <c r="F67" s="29"/>
      <c r="G67" s="23"/>
      <c r="H67" s="24"/>
      <c r="I67" s="24"/>
      <c r="J67" s="24"/>
    </row>
    <row r="68" spans="1:17" s="18" customFormat="1" ht="2.25" customHeight="1" thickBot="1" x14ac:dyDescent="0.5">
      <c r="B68" s="21"/>
      <c r="C68" s="31"/>
      <c r="D68" s="31"/>
      <c r="E68" s="38"/>
      <c r="F68" s="39"/>
      <c r="G68" s="40"/>
      <c r="H68" s="41"/>
      <c r="I68" s="40"/>
      <c r="J68" s="41"/>
    </row>
    <row r="69" spans="1:17" ht="21.75" customHeight="1" thickTop="1" thickBot="1" x14ac:dyDescent="0.45">
      <c r="A69" s="25"/>
      <c r="B69" s="56" t="s">
        <v>40</v>
      </c>
      <c r="C69" s="141" t="s">
        <v>18</v>
      </c>
      <c r="D69" s="139"/>
      <c r="E69" s="29"/>
      <c r="F69" s="27"/>
      <c r="G69" s="9">
        <v>0</v>
      </c>
      <c r="H69" s="55"/>
      <c r="I69" s="10">
        <v>0</v>
      </c>
      <c r="J69" s="55"/>
      <c r="K69" s="30" t="s">
        <v>39</v>
      </c>
      <c r="L69" s="25"/>
    </row>
    <row r="70" spans="1:17" s="18" customFormat="1" ht="2.25" customHeight="1" thickTop="1" thickBot="1" x14ac:dyDescent="0.55000000000000004">
      <c r="B70" s="47"/>
      <c r="C70" s="141"/>
      <c r="D70" s="139"/>
      <c r="E70" s="38"/>
      <c r="F70" s="39"/>
      <c r="G70" s="40"/>
      <c r="H70" s="55"/>
      <c r="I70" s="40"/>
      <c r="J70" s="55"/>
    </row>
    <row r="71" spans="1:17" ht="21.75" customHeight="1" thickTop="1" thickBot="1" x14ac:dyDescent="0.45">
      <c r="A71" s="25"/>
      <c r="B71" s="56" t="s">
        <v>41</v>
      </c>
      <c r="C71" s="160" t="s">
        <v>119</v>
      </c>
      <c r="D71" s="161"/>
      <c r="E71" s="161"/>
      <c r="F71" s="161"/>
      <c r="G71" s="9">
        <v>12</v>
      </c>
      <c r="H71" s="55"/>
      <c r="I71" s="10">
        <v>12</v>
      </c>
      <c r="J71" s="55"/>
      <c r="K71" s="30" t="s">
        <v>39</v>
      </c>
      <c r="L71" s="25"/>
      <c r="O71" s="76"/>
      <c r="P71" s="77"/>
      <c r="Q71" s="29"/>
    </row>
    <row r="72" spans="1:17" s="18" customFormat="1" ht="2.25" customHeight="1" thickTop="1" x14ac:dyDescent="0.45">
      <c r="B72" s="21"/>
      <c r="C72" s="31"/>
      <c r="D72" s="31"/>
      <c r="E72" s="38"/>
      <c r="F72" s="39"/>
      <c r="G72" s="40"/>
      <c r="H72" s="55"/>
      <c r="I72" s="40"/>
      <c r="J72" s="55"/>
    </row>
    <row r="73" spans="1:17" ht="21.75" customHeight="1" thickBot="1" x14ac:dyDescent="0.3">
      <c r="A73" s="25"/>
      <c r="B73" s="78" t="s">
        <v>52</v>
      </c>
      <c r="C73" s="158" t="s">
        <v>95</v>
      </c>
      <c r="D73" s="159"/>
      <c r="E73" s="29"/>
      <c r="F73" s="29"/>
      <c r="G73" s="23"/>
      <c r="H73" s="24"/>
      <c r="I73" s="24"/>
      <c r="J73" s="24"/>
    </row>
    <row r="74" spans="1:17" s="18" customFormat="1" ht="2.25" customHeight="1" thickTop="1" thickBot="1" x14ac:dyDescent="0.5">
      <c r="B74" s="79"/>
      <c r="C74" s="80"/>
      <c r="D74" s="80"/>
      <c r="E74" s="81"/>
      <c r="F74" s="82"/>
      <c r="G74" s="83"/>
      <c r="H74" s="84"/>
      <c r="I74" s="83"/>
      <c r="J74" s="85"/>
    </row>
    <row r="75" spans="1:17" ht="21.75" customHeight="1" thickTop="1" thickBot="1" x14ac:dyDescent="0.45">
      <c r="A75" s="25"/>
      <c r="B75" s="86" t="s">
        <v>42</v>
      </c>
      <c r="C75" s="139" t="s">
        <v>59</v>
      </c>
      <c r="D75" s="139"/>
      <c r="E75" s="29"/>
      <c r="F75" s="27"/>
      <c r="G75" s="9">
        <v>0</v>
      </c>
      <c r="H75" s="55"/>
      <c r="I75" s="10">
        <v>0</v>
      </c>
      <c r="J75" s="87"/>
      <c r="K75" s="165" t="s">
        <v>39</v>
      </c>
      <c r="L75" s="25"/>
    </row>
    <row r="76" spans="1:17" s="18" customFormat="1" ht="2.25" customHeight="1" thickTop="1" thickBot="1" x14ac:dyDescent="0.55000000000000004">
      <c r="B76" s="88"/>
      <c r="C76" s="139"/>
      <c r="D76" s="139"/>
      <c r="E76" s="38"/>
      <c r="F76" s="39"/>
      <c r="G76" s="40"/>
      <c r="H76" s="55"/>
      <c r="I76" s="40"/>
      <c r="J76" s="87"/>
      <c r="K76" s="165"/>
    </row>
    <row r="77" spans="1:17" ht="21.75" customHeight="1" thickTop="1" thickBot="1" x14ac:dyDescent="0.45">
      <c r="A77" s="25"/>
      <c r="B77" s="86" t="s">
        <v>43</v>
      </c>
      <c r="C77" s="150" t="s">
        <v>53</v>
      </c>
      <c r="D77" s="150"/>
      <c r="E77" s="29"/>
      <c r="F77" s="27"/>
      <c r="G77" s="9">
        <v>0</v>
      </c>
      <c r="H77" s="55"/>
      <c r="I77" s="10">
        <v>0</v>
      </c>
      <c r="J77" s="87"/>
      <c r="K77" s="165"/>
      <c r="L77" s="25"/>
    </row>
    <row r="78" spans="1:17" s="18" customFormat="1" ht="2.25" customHeight="1" thickTop="1" thickBot="1" x14ac:dyDescent="0.55000000000000004">
      <c r="B78" s="88"/>
      <c r="C78" s="139"/>
      <c r="D78" s="139"/>
      <c r="E78" s="38"/>
      <c r="F78" s="39"/>
      <c r="G78" s="40"/>
      <c r="H78" s="55"/>
      <c r="I78" s="40"/>
      <c r="J78" s="87"/>
      <c r="K78" s="89"/>
    </row>
    <row r="79" spans="1:17" ht="21.75" customHeight="1" thickTop="1" thickBot="1" x14ac:dyDescent="0.45">
      <c r="A79" s="25"/>
      <c r="B79" s="86" t="s">
        <v>45</v>
      </c>
      <c r="C79" s="139" t="s">
        <v>78</v>
      </c>
      <c r="D79" s="139"/>
      <c r="E79" s="29"/>
      <c r="F79" s="27"/>
      <c r="G79" s="90" t="e">
        <f>G71-(G75/20)-(G77/(20*G69))</f>
        <v>#DIV/0!</v>
      </c>
      <c r="H79" s="55"/>
      <c r="I79" s="90" t="e">
        <f>I71-(I75/20)-(I77/(20*I69))</f>
        <v>#DIV/0!</v>
      </c>
      <c r="J79" s="87"/>
      <c r="K79" s="34"/>
      <c r="L79" s="25"/>
    </row>
    <row r="80" spans="1:17" s="18" customFormat="1" ht="2.25" customHeight="1" thickTop="1" thickBot="1" x14ac:dyDescent="0.55000000000000004">
      <c r="B80" s="88"/>
      <c r="C80" s="91"/>
      <c r="D80" s="91"/>
      <c r="E80" s="38"/>
      <c r="F80" s="39"/>
      <c r="G80" s="40"/>
      <c r="H80" s="55"/>
      <c r="I80" s="40"/>
      <c r="J80" s="87"/>
      <c r="K80" s="89"/>
    </row>
    <row r="81" spans="1:13" ht="23.4" thickTop="1" x14ac:dyDescent="0.4">
      <c r="B81" s="92"/>
      <c r="C81" s="168" t="s">
        <v>89</v>
      </c>
      <c r="D81" s="168"/>
      <c r="E81" s="64"/>
      <c r="F81" s="65"/>
      <c r="G81" s="93" t="e">
        <f>G69*20/G71*G79</f>
        <v>#DIV/0!</v>
      </c>
      <c r="H81" s="55"/>
      <c r="I81" s="93" t="e">
        <f>I69*20/I71*I79</f>
        <v>#DIV/0!</v>
      </c>
      <c r="J81" s="87"/>
      <c r="K81" s="34"/>
    </row>
    <row r="82" spans="1:13" s="18" customFormat="1" ht="8.25" customHeight="1" thickBot="1" x14ac:dyDescent="0.5">
      <c r="B82" s="94"/>
      <c r="C82" s="31"/>
      <c r="D82" s="31"/>
      <c r="E82" s="38"/>
      <c r="F82" s="38"/>
      <c r="G82" s="95"/>
      <c r="H82" s="55"/>
      <c r="I82" s="55"/>
      <c r="J82" s="87"/>
      <c r="K82" s="89"/>
    </row>
    <row r="83" spans="1:13" ht="23.4" thickTop="1" x14ac:dyDescent="0.4">
      <c r="B83" s="92"/>
      <c r="C83" s="168" t="s">
        <v>87</v>
      </c>
      <c r="D83" s="168"/>
      <c r="E83" s="64"/>
      <c r="F83" s="65"/>
      <c r="G83" s="96" t="e">
        <f>G71*G81</f>
        <v>#DIV/0!</v>
      </c>
      <c r="H83" s="55"/>
      <c r="I83" s="96" t="e">
        <f>I71*I81</f>
        <v>#DIV/0!</v>
      </c>
      <c r="J83" s="87"/>
      <c r="K83" s="34"/>
      <c r="L83" s="97"/>
    </row>
    <row r="84" spans="1:13" s="18" customFormat="1" ht="4.5" customHeight="1" thickBot="1" x14ac:dyDescent="0.5">
      <c r="B84" s="94"/>
      <c r="C84" s="31"/>
      <c r="D84" s="31"/>
      <c r="E84" s="29"/>
      <c r="F84" s="29"/>
      <c r="G84" s="23"/>
      <c r="H84" s="24"/>
      <c r="I84" s="24"/>
      <c r="J84" s="98"/>
      <c r="K84" s="89"/>
    </row>
    <row r="85" spans="1:13" ht="21.75" customHeight="1" thickTop="1" thickBot="1" x14ac:dyDescent="0.45">
      <c r="A85" s="25"/>
      <c r="B85" s="99" t="s">
        <v>79</v>
      </c>
      <c r="C85" s="178" t="s">
        <v>90</v>
      </c>
      <c r="D85" s="178"/>
      <c r="E85" s="100"/>
      <c r="F85" s="101"/>
      <c r="G85" s="102" t="e">
        <f>G65/G83</f>
        <v>#DIV/0!</v>
      </c>
      <c r="H85" s="103"/>
      <c r="I85" s="102" t="e">
        <f>I65/I83</f>
        <v>#DIV/0!</v>
      </c>
      <c r="J85" s="104"/>
      <c r="K85" s="34"/>
      <c r="L85" s="25"/>
      <c r="M85" s="53"/>
    </row>
    <row r="86" spans="1:13" s="18" customFormat="1" ht="4.5" customHeight="1" thickTop="1" x14ac:dyDescent="0.45">
      <c r="B86" s="21"/>
      <c r="C86" s="31"/>
      <c r="D86" s="31"/>
      <c r="E86" s="29"/>
      <c r="F86" s="29"/>
      <c r="G86" s="23"/>
      <c r="H86" s="24"/>
      <c r="I86" s="24"/>
      <c r="J86" s="24"/>
      <c r="K86" s="89"/>
    </row>
    <row r="87" spans="1:13" ht="21.75" customHeight="1" thickBot="1" x14ac:dyDescent="0.3">
      <c r="A87" s="25"/>
      <c r="B87" s="78" t="s">
        <v>19</v>
      </c>
      <c r="C87" s="158" t="s">
        <v>96</v>
      </c>
      <c r="D87" s="159"/>
      <c r="E87" s="29"/>
      <c r="F87" s="29"/>
      <c r="G87" s="23"/>
      <c r="H87" s="24"/>
      <c r="I87" s="24"/>
      <c r="J87" s="24"/>
      <c r="K87" s="34"/>
    </row>
    <row r="88" spans="1:13" s="18" customFormat="1" ht="2.25" customHeight="1" thickTop="1" thickBot="1" x14ac:dyDescent="0.5">
      <c r="B88" s="105"/>
      <c r="C88" s="80"/>
      <c r="D88" s="80"/>
      <c r="E88" s="81"/>
      <c r="F88" s="82"/>
      <c r="G88" s="83"/>
      <c r="H88" s="84"/>
      <c r="I88" s="83"/>
      <c r="J88" s="85"/>
      <c r="K88" s="89"/>
    </row>
    <row r="89" spans="1:13" ht="21.75" customHeight="1" thickTop="1" thickBot="1" x14ac:dyDescent="0.45">
      <c r="A89" s="25"/>
      <c r="B89" s="86" t="s">
        <v>44</v>
      </c>
      <c r="C89" s="139" t="s">
        <v>110</v>
      </c>
      <c r="D89" s="139"/>
      <c r="E89" s="29"/>
      <c r="F89" s="27"/>
      <c r="G89" s="9">
        <v>0</v>
      </c>
      <c r="H89" s="55"/>
      <c r="I89" s="10">
        <v>0</v>
      </c>
      <c r="J89" s="87"/>
      <c r="K89" s="165" t="s">
        <v>39</v>
      </c>
      <c r="L89" s="25"/>
    </row>
    <row r="90" spans="1:13" s="18" customFormat="1" ht="2.25" customHeight="1" thickTop="1" thickBot="1" x14ac:dyDescent="0.55000000000000004">
      <c r="B90" s="88"/>
      <c r="C90" s="139"/>
      <c r="D90" s="139"/>
      <c r="E90" s="38"/>
      <c r="F90" s="39"/>
      <c r="G90" s="40"/>
      <c r="H90" s="55"/>
      <c r="I90" s="40"/>
      <c r="J90" s="87"/>
      <c r="K90" s="165"/>
    </row>
    <row r="91" spans="1:13" ht="21.75" customHeight="1" thickTop="1" thickBot="1" x14ac:dyDescent="0.45">
      <c r="A91" s="25"/>
      <c r="B91" s="86" t="s">
        <v>46</v>
      </c>
      <c r="C91" s="150" t="s">
        <v>53</v>
      </c>
      <c r="D91" s="150"/>
      <c r="E91" s="29"/>
      <c r="F91" s="27"/>
      <c r="G91" s="9">
        <v>0</v>
      </c>
      <c r="H91" s="55"/>
      <c r="I91" s="10">
        <v>0</v>
      </c>
      <c r="J91" s="87"/>
      <c r="K91" s="165"/>
      <c r="L91" s="25"/>
    </row>
    <row r="92" spans="1:13" s="18" customFormat="1" ht="2.25" customHeight="1" thickTop="1" thickBot="1" x14ac:dyDescent="0.55000000000000004">
      <c r="B92" s="88"/>
      <c r="C92" s="139"/>
      <c r="D92" s="139"/>
      <c r="E92" s="38"/>
      <c r="F92" s="39"/>
      <c r="G92" s="40"/>
      <c r="H92" s="55"/>
      <c r="I92" s="40"/>
      <c r="J92" s="87"/>
      <c r="K92" s="89"/>
    </row>
    <row r="93" spans="1:13" ht="21.75" customHeight="1" thickTop="1" thickBot="1" x14ac:dyDescent="0.45">
      <c r="A93" s="25"/>
      <c r="B93" s="86" t="s">
        <v>80</v>
      </c>
      <c r="C93" s="139" t="s">
        <v>78</v>
      </c>
      <c r="D93" s="139"/>
      <c r="E93" s="29"/>
      <c r="F93" s="27"/>
      <c r="G93" s="90" t="e">
        <f>G71-(G89/20)-(G91/(20*G69))</f>
        <v>#DIV/0!</v>
      </c>
      <c r="H93" s="55"/>
      <c r="I93" s="90" t="e">
        <f>I71-(I89/20)-(I91/(20*I69))</f>
        <v>#DIV/0!</v>
      </c>
      <c r="J93" s="87"/>
      <c r="K93" s="34"/>
      <c r="L93" s="25"/>
    </row>
    <row r="94" spans="1:13" s="18" customFormat="1" ht="2.25" customHeight="1" thickTop="1" thickBot="1" x14ac:dyDescent="0.55000000000000004">
      <c r="B94" s="88"/>
      <c r="C94" s="91"/>
      <c r="D94" s="91"/>
      <c r="E94" s="38"/>
      <c r="F94" s="39"/>
      <c r="G94" s="40"/>
      <c r="H94" s="55"/>
      <c r="I94" s="40"/>
      <c r="J94" s="87"/>
      <c r="K94" s="89"/>
    </row>
    <row r="95" spans="1:13" ht="23.4" thickTop="1" x14ac:dyDescent="0.4">
      <c r="B95" s="92"/>
      <c r="C95" s="168" t="s">
        <v>92</v>
      </c>
      <c r="D95" s="168"/>
      <c r="E95" s="64"/>
      <c r="F95" s="65"/>
      <c r="G95" s="93" t="e">
        <f>G69*20/G71*G93</f>
        <v>#DIV/0!</v>
      </c>
      <c r="H95" s="55"/>
      <c r="I95" s="93" t="e">
        <f>I69*20/I71*I93</f>
        <v>#DIV/0!</v>
      </c>
      <c r="J95" s="87"/>
      <c r="K95" s="34"/>
    </row>
    <row r="96" spans="1:13" s="18" customFormat="1" ht="8.25" customHeight="1" thickBot="1" x14ac:dyDescent="0.5">
      <c r="B96" s="94"/>
      <c r="C96" s="31"/>
      <c r="D96" s="31"/>
      <c r="E96" s="38"/>
      <c r="F96" s="38"/>
      <c r="G96" s="95"/>
      <c r="H96" s="55"/>
      <c r="I96" s="95"/>
      <c r="J96" s="87"/>
      <c r="K96" s="89"/>
    </row>
    <row r="97" spans="1:13" ht="23.4" thickTop="1" x14ac:dyDescent="0.4">
      <c r="B97" s="92"/>
      <c r="C97" s="168" t="s">
        <v>91</v>
      </c>
      <c r="D97" s="168"/>
      <c r="E97" s="64"/>
      <c r="F97" s="65"/>
      <c r="G97" s="96" t="e">
        <f>G71*G95</f>
        <v>#DIV/0!</v>
      </c>
      <c r="H97" s="55"/>
      <c r="I97" s="96" t="e">
        <f>I71*I95</f>
        <v>#DIV/0!</v>
      </c>
      <c r="J97" s="87"/>
      <c r="K97" s="34"/>
      <c r="L97" s="97"/>
    </row>
    <row r="98" spans="1:13" s="18" customFormat="1" ht="4.5" customHeight="1" thickBot="1" x14ac:dyDescent="0.5">
      <c r="B98" s="94"/>
      <c r="C98" s="31"/>
      <c r="D98" s="31"/>
      <c r="E98" s="29"/>
      <c r="F98" s="29"/>
      <c r="G98" s="23"/>
      <c r="H98" s="24"/>
      <c r="I98" s="23"/>
      <c r="J98" s="98"/>
      <c r="K98" s="89"/>
    </row>
    <row r="99" spans="1:13" s="69" customFormat="1" ht="42" customHeight="1" thickTop="1" thickBot="1" x14ac:dyDescent="0.45">
      <c r="B99" s="99" t="s">
        <v>81</v>
      </c>
      <c r="C99" s="179" t="s">
        <v>88</v>
      </c>
      <c r="D99" s="179"/>
      <c r="E99" s="106"/>
      <c r="F99" s="101"/>
      <c r="G99" s="107" t="e">
        <f>G65/G69/G93</f>
        <v>#DIV/0!</v>
      </c>
      <c r="H99" s="108"/>
      <c r="I99" s="107" t="e">
        <f>I65/I69/I93</f>
        <v>#DIV/0!</v>
      </c>
      <c r="J99" s="104"/>
      <c r="L99" s="15"/>
      <c r="M99" s="109"/>
    </row>
    <row r="100" spans="1:13" s="18" customFormat="1" ht="4.5" customHeight="1" thickTop="1" thickBot="1" x14ac:dyDescent="0.5">
      <c r="B100" s="21"/>
      <c r="C100" s="31"/>
      <c r="D100" s="31"/>
      <c r="E100" s="29"/>
      <c r="F100" s="29"/>
      <c r="G100" s="23"/>
      <c r="H100" s="24"/>
      <c r="I100" s="24"/>
      <c r="J100" s="24"/>
      <c r="K100" s="89"/>
    </row>
    <row r="101" spans="1:13" ht="21.75" customHeight="1" thickTop="1" thickBot="1" x14ac:dyDescent="0.45">
      <c r="A101" s="25"/>
      <c r="B101" s="56" t="s">
        <v>50</v>
      </c>
      <c r="C101" s="141" t="s">
        <v>109</v>
      </c>
      <c r="D101" s="139"/>
      <c r="E101" s="29"/>
      <c r="F101" s="38"/>
      <c r="G101" s="7">
        <v>0</v>
      </c>
      <c r="H101" s="55"/>
      <c r="I101" s="7">
        <v>0</v>
      </c>
      <c r="J101" s="55"/>
      <c r="L101" s="25"/>
    </row>
    <row r="102" spans="1:13" s="18" customFormat="1" ht="4.5" customHeight="1" thickTop="1" thickBot="1" x14ac:dyDescent="0.5">
      <c r="B102" s="110"/>
      <c r="C102" s="31"/>
      <c r="D102" s="31"/>
      <c r="E102" s="29"/>
      <c r="F102" s="29"/>
      <c r="G102" s="23"/>
      <c r="H102" s="55"/>
      <c r="I102" s="24"/>
      <c r="J102" s="24"/>
    </row>
    <row r="103" spans="1:13" ht="21.75" customHeight="1" thickTop="1" thickBot="1" x14ac:dyDescent="0.45">
      <c r="A103" s="25"/>
      <c r="B103" s="56" t="s">
        <v>51</v>
      </c>
      <c r="C103" s="166" t="s">
        <v>20</v>
      </c>
      <c r="D103" s="167"/>
      <c r="E103" s="167"/>
      <c r="F103" s="167"/>
      <c r="G103" s="5" t="s">
        <v>34</v>
      </c>
      <c r="H103" s="55"/>
      <c r="I103" s="5" t="s">
        <v>34</v>
      </c>
      <c r="J103" s="55"/>
      <c r="K103" s="30" t="s">
        <v>39</v>
      </c>
      <c r="L103" s="25"/>
    </row>
    <row r="104" spans="1:13" s="18" customFormat="1" ht="2.25" customHeight="1" thickTop="1" thickBot="1" x14ac:dyDescent="0.55000000000000004">
      <c r="B104" s="111"/>
      <c r="C104" s="31"/>
      <c r="D104" s="31"/>
      <c r="E104" s="38"/>
      <c r="F104" s="39"/>
      <c r="G104" s="40"/>
      <c r="H104" s="55"/>
      <c r="I104" s="40"/>
      <c r="J104" s="41"/>
    </row>
    <row r="105" spans="1:13" ht="21.75" customHeight="1" thickTop="1" thickBot="1" x14ac:dyDescent="0.45">
      <c r="A105" s="25"/>
      <c r="B105" s="112" t="s">
        <v>82</v>
      </c>
      <c r="C105" s="140" t="s">
        <v>62</v>
      </c>
      <c r="D105" s="139"/>
      <c r="E105" s="29"/>
      <c r="F105" s="38"/>
      <c r="G105" s="7">
        <v>0</v>
      </c>
      <c r="H105" s="55"/>
      <c r="I105" s="7">
        <v>0</v>
      </c>
      <c r="J105" s="55"/>
      <c r="K105" s="25"/>
      <c r="L105" s="25"/>
    </row>
    <row r="106" spans="1:13" s="18" customFormat="1" ht="2.25" customHeight="1" thickTop="1" thickBot="1" x14ac:dyDescent="0.5">
      <c r="B106" s="110"/>
      <c r="C106" s="31"/>
      <c r="D106" s="31"/>
      <c r="E106" s="38"/>
      <c r="F106" s="38"/>
      <c r="G106" s="55"/>
      <c r="H106" s="55"/>
      <c r="I106" s="55"/>
      <c r="J106" s="55"/>
    </row>
    <row r="107" spans="1:13" ht="21.75" customHeight="1" thickTop="1" thickBot="1" x14ac:dyDescent="0.45">
      <c r="A107" s="25"/>
      <c r="B107" s="112" t="s">
        <v>83</v>
      </c>
      <c r="C107" s="141" t="s">
        <v>61</v>
      </c>
      <c r="D107" s="139"/>
      <c r="E107" s="29"/>
      <c r="F107" s="38"/>
      <c r="G107" s="7">
        <v>0</v>
      </c>
      <c r="H107" s="55"/>
      <c r="I107" s="7">
        <v>0</v>
      </c>
      <c r="J107" s="55"/>
      <c r="K107" s="25"/>
      <c r="L107" s="25"/>
    </row>
    <row r="108" spans="1:13" s="18" customFormat="1" ht="4.5" customHeight="1" thickTop="1" thickBot="1" x14ac:dyDescent="0.5">
      <c r="B108" s="110"/>
      <c r="C108" s="31"/>
      <c r="D108" s="31"/>
      <c r="E108" s="38"/>
      <c r="F108" s="38"/>
      <c r="G108" s="55"/>
      <c r="H108" s="55"/>
      <c r="I108" s="55"/>
      <c r="J108" s="55"/>
    </row>
    <row r="109" spans="1:13" ht="23.25" customHeight="1" thickTop="1" thickBot="1" x14ac:dyDescent="0.45">
      <c r="B109" s="56" t="s">
        <v>84</v>
      </c>
      <c r="C109" s="171" t="s">
        <v>86</v>
      </c>
      <c r="D109" s="172"/>
      <c r="E109" s="38"/>
      <c r="F109" s="38"/>
      <c r="G109" s="113" t="e">
        <f>G99-G101</f>
        <v>#DIV/0!</v>
      </c>
      <c r="H109" s="55"/>
      <c r="I109" s="113" t="e">
        <f>I99-I101</f>
        <v>#DIV/0!</v>
      </c>
      <c r="J109" s="55"/>
    </row>
    <row r="110" spans="1:13" s="18" customFormat="1" ht="4.5" customHeight="1" thickTop="1" thickBot="1" x14ac:dyDescent="0.5">
      <c r="B110" s="110"/>
      <c r="C110" s="114"/>
      <c r="D110" s="114"/>
      <c r="E110" s="115"/>
      <c r="F110" s="115"/>
      <c r="G110" s="55"/>
      <c r="H110" s="55"/>
      <c r="I110" s="55"/>
      <c r="J110" s="55"/>
    </row>
    <row r="111" spans="1:13" ht="24" customHeight="1" thickTop="1" thickBot="1" x14ac:dyDescent="0.45">
      <c r="B111" s="56" t="s">
        <v>85</v>
      </c>
      <c r="C111" s="171" t="s">
        <v>108</v>
      </c>
      <c r="D111" s="172"/>
      <c r="E111" s="38"/>
      <c r="F111" s="38"/>
      <c r="G111" s="113" t="e">
        <f>G99-G107</f>
        <v>#DIV/0!</v>
      </c>
      <c r="H111" s="55"/>
      <c r="I111" s="113" t="e">
        <f>I99-I107</f>
        <v>#DIV/0!</v>
      </c>
      <c r="J111" s="55"/>
      <c r="K111" s="30" t="s">
        <v>39</v>
      </c>
    </row>
    <row r="112" spans="1:13" ht="4.5" customHeight="1" thickTop="1" x14ac:dyDescent="0.45">
      <c r="B112" s="116"/>
      <c r="C112" s="117"/>
      <c r="D112" s="117"/>
      <c r="E112" s="55"/>
      <c r="F112" s="55"/>
      <c r="G112" s="55"/>
      <c r="H112" s="55"/>
      <c r="I112" s="55"/>
      <c r="J112" s="55"/>
    </row>
    <row r="113" spans="1:12" ht="36" customHeight="1" x14ac:dyDescent="0.25">
      <c r="E113" s="18"/>
      <c r="F113" s="18"/>
      <c r="I113" s="15"/>
    </row>
    <row r="114" spans="1:12" ht="13.8" x14ac:dyDescent="0.25">
      <c r="A114" s="118"/>
      <c r="B114" s="119" t="s">
        <v>60</v>
      </c>
      <c r="C114" s="118"/>
      <c r="D114" s="119"/>
      <c r="E114" s="119"/>
      <c r="F114" s="119"/>
      <c r="G114" s="119"/>
      <c r="H114" s="119"/>
      <c r="I114" s="119"/>
      <c r="J114" s="120"/>
    </row>
    <row r="115" spans="1:12" x14ac:dyDescent="0.25">
      <c r="A115" s="118"/>
      <c r="E115" s="18"/>
      <c r="F115" s="18"/>
      <c r="I115" s="15"/>
      <c r="J115" s="121"/>
    </row>
    <row r="116" spans="1:12" ht="21.75" customHeight="1" x14ac:dyDescent="0.25">
      <c r="A116" s="122"/>
      <c r="B116" s="26" t="s">
        <v>66</v>
      </c>
      <c r="C116" s="27" t="s">
        <v>54</v>
      </c>
      <c r="D116" s="28"/>
      <c r="E116" s="29"/>
      <c r="F116" s="29"/>
      <c r="G116" s="23"/>
      <c r="H116" s="24"/>
      <c r="I116" s="24"/>
      <c r="J116" s="123"/>
    </row>
    <row r="117" spans="1:12" s="18" customFormat="1" ht="2.25" customHeight="1" thickBot="1" x14ac:dyDescent="0.5">
      <c r="A117" s="118"/>
      <c r="B117" s="21"/>
      <c r="C117" s="31"/>
      <c r="D117" s="31"/>
      <c r="E117" s="38"/>
      <c r="F117" s="39"/>
      <c r="G117" s="40"/>
      <c r="H117" s="41"/>
      <c r="I117" s="40"/>
      <c r="J117" s="124"/>
    </row>
    <row r="118" spans="1:12" ht="21.75" customHeight="1" thickTop="1" thickBot="1" x14ac:dyDescent="0.45">
      <c r="A118" s="122"/>
      <c r="B118" s="56" t="s">
        <v>67</v>
      </c>
      <c r="C118" s="141" t="s">
        <v>14</v>
      </c>
      <c r="D118" s="139"/>
      <c r="E118" s="29"/>
      <c r="F118" s="125">
        <v>401300</v>
      </c>
      <c r="G118" s="11">
        <v>0</v>
      </c>
      <c r="H118" s="55"/>
      <c r="I118" s="11">
        <v>0</v>
      </c>
      <c r="J118" s="126"/>
      <c r="K118" s="25"/>
    </row>
    <row r="119" spans="1:12" s="18" customFormat="1" ht="2.25" customHeight="1" thickTop="1" thickBot="1" x14ac:dyDescent="0.55000000000000004">
      <c r="A119" s="118"/>
      <c r="B119" s="127"/>
      <c r="C119" s="31"/>
      <c r="D119" s="31"/>
      <c r="E119" s="38"/>
      <c r="F119" s="39"/>
      <c r="G119" s="40"/>
      <c r="H119" s="55"/>
      <c r="I119" s="40"/>
      <c r="J119" s="126"/>
    </row>
    <row r="120" spans="1:12" ht="21.75" customHeight="1" thickTop="1" thickBot="1" x14ac:dyDescent="0.45">
      <c r="A120" s="122"/>
      <c r="B120" s="56" t="s">
        <v>68</v>
      </c>
      <c r="C120" s="141" t="s">
        <v>74</v>
      </c>
      <c r="D120" s="139"/>
      <c r="E120" s="29"/>
      <c r="F120" s="125">
        <v>401300</v>
      </c>
      <c r="G120" s="11">
        <v>0</v>
      </c>
      <c r="H120" s="55"/>
      <c r="I120" s="11">
        <v>0</v>
      </c>
      <c r="J120" s="126"/>
      <c r="K120" s="25"/>
    </row>
    <row r="121" spans="1:12" s="18" customFormat="1" ht="2.25" customHeight="1" thickTop="1" thickBot="1" x14ac:dyDescent="0.55000000000000004">
      <c r="A121" s="118"/>
      <c r="B121" s="127"/>
      <c r="C121" s="31"/>
      <c r="D121" s="31"/>
      <c r="E121" s="38"/>
      <c r="F121" s="39"/>
      <c r="G121" s="40"/>
      <c r="H121" s="55"/>
      <c r="I121" s="40"/>
      <c r="J121" s="126"/>
    </row>
    <row r="122" spans="1:12" ht="21.75" customHeight="1" thickTop="1" thickBot="1" x14ac:dyDescent="0.45">
      <c r="A122" s="122"/>
      <c r="B122" s="56" t="s">
        <v>69</v>
      </c>
      <c r="C122" s="141" t="s">
        <v>55</v>
      </c>
      <c r="D122" s="139"/>
      <c r="E122" s="29"/>
      <c r="F122" s="125">
        <v>416400</v>
      </c>
      <c r="G122" s="11">
        <v>0</v>
      </c>
      <c r="H122" s="55"/>
      <c r="I122" s="11">
        <v>0</v>
      </c>
      <c r="J122" s="126"/>
      <c r="K122" s="25"/>
    </row>
    <row r="123" spans="1:12" s="18" customFormat="1" ht="2.25" customHeight="1" thickTop="1" thickBot="1" x14ac:dyDescent="0.55000000000000004">
      <c r="A123" s="118"/>
      <c r="B123" s="47"/>
      <c r="C123" s="128"/>
      <c r="D123" s="91"/>
      <c r="E123" s="38"/>
      <c r="F123" s="39"/>
      <c r="G123" s="40"/>
      <c r="H123" s="55"/>
      <c r="I123" s="40"/>
      <c r="J123" s="126"/>
    </row>
    <row r="124" spans="1:12" ht="22.8" x14ac:dyDescent="0.4">
      <c r="A124" s="118"/>
      <c r="C124" s="175" t="s">
        <v>56</v>
      </c>
      <c r="D124" s="175"/>
      <c r="E124" s="57"/>
      <c r="F124" s="58"/>
      <c r="G124" s="129">
        <f>SUM(G118,G120,G122)</f>
        <v>0</v>
      </c>
      <c r="H124" s="55"/>
      <c r="I124" s="129">
        <f>SUM(I118,I120,I122)</f>
        <v>0</v>
      </c>
      <c r="J124" s="126"/>
    </row>
    <row r="125" spans="1:12" s="18" customFormat="1" ht="2.25" customHeight="1" thickBot="1" x14ac:dyDescent="0.55000000000000004">
      <c r="A125" s="118"/>
      <c r="B125" s="47"/>
      <c r="C125" s="128"/>
      <c r="D125" s="91"/>
      <c r="E125" s="38"/>
      <c r="F125" s="39"/>
      <c r="G125" s="40"/>
      <c r="H125" s="55"/>
      <c r="I125" s="40"/>
      <c r="J125" s="126"/>
    </row>
    <row r="126" spans="1:12" ht="21.75" customHeight="1" thickTop="1" thickBot="1" x14ac:dyDescent="0.45">
      <c r="A126" s="122"/>
      <c r="B126" s="56" t="s">
        <v>70</v>
      </c>
      <c r="C126" s="175" t="s">
        <v>57</v>
      </c>
      <c r="D126" s="175"/>
      <c r="E126" s="57"/>
      <c r="F126" s="58"/>
      <c r="G126" s="129">
        <f>G65</f>
        <v>0</v>
      </c>
      <c r="H126" s="55"/>
      <c r="I126" s="129">
        <f>I65</f>
        <v>0</v>
      </c>
      <c r="J126" s="126"/>
      <c r="K126" s="25"/>
    </row>
    <row r="127" spans="1:12" s="18" customFormat="1" ht="2.25" customHeight="1" thickTop="1" thickBot="1" x14ac:dyDescent="0.55000000000000004">
      <c r="A127" s="118"/>
      <c r="B127" s="47"/>
      <c r="C127" s="141"/>
      <c r="D127" s="139"/>
      <c r="E127" s="38"/>
      <c r="F127" s="39"/>
      <c r="G127" s="40"/>
      <c r="H127" s="55"/>
      <c r="I127" s="40"/>
      <c r="J127" s="126"/>
    </row>
    <row r="128" spans="1:12" ht="21.75" customHeight="1" thickTop="1" thickBot="1" x14ac:dyDescent="0.45">
      <c r="A128" s="122"/>
      <c r="B128" s="56" t="s">
        <v>71</v>
      </c>
      <c r="C128" s="175" t="str">
        <f>IF(G128&lt;0,"Defizit vor Berücksichtigung der Invest.rücklage","Überschuss vor Berücksichtigung Invest.rücklage")</f>
        <v>Überschuss vor Berücksichtigung Invest.rücklage</v>
      </c>
      <c r="D128" s="175"/>
      <c r="E128" s="57"/>
      <c r="F128" s="58"/>
      <c r="G128" s="129">
        <f>G124-G126+G55</f>
        <v>0</v>
      </c>
      <c r="I128" s="129">
        <f>I124-I126+I55</f>
        <v>0</v>
      </c>
      <c r="J128" s="126"/>
      <c r="L128" s="25"/>
    </row>
    <row r="129" spans="1:15" s="18" customFormat="1" ht="2.25" customHeight="1" thickTop="1" thickBot="1" x14ac:dyDescent="0.55000000000000004">
      <c r="A129" s="118"/>
      <c r="B129" s="47"/>
      <c r="C129" s="141"/>
      <c r="D129" s="139"/>
      <c r="E129" s="38"/>
      <c r="F129" s="39"/>
      <c r="G129" s="40"/>
      <c r="H129" s="12"/>
      <c r="I129" s="40"/>
      <c r="J129" s="126"/>
    </row>
    <row r="130" spans="1:15" ht="21.75" customHeight="1" thickTop="1" thickBot="1" x14ac:dyDescent="0.45">
      <c r="A130" s="122"/>
      <c r="B130" s="130" t="s">
        <v>72</v>
      </c>
      <c r="C130" s="176" t="s">
        <v>58</v>
      </c>
      <c r="D130" s="177"/>
      <c r="G130" s="113">
        <f>IF(G55&lt;=G128,G55,IF(G128&gt;0,G128,0))</f>
        <v>0</v>
      </c>
      <c r="I130" s="113">
        <f t="shared" ref="I130" si="0">IF(I55&lt;=I128,I55,IF(I128&gt;0,I128,0))</f>
        <v>0</v>
      </c>
      <c r="J130" s="126"/>
      <c r="L130" s="25"/>
      <c r="O130" s="53"/>
    </row>
    <row r="131" spans="1:15" s="18" customFormat="1" ht="2.25" customHeight="1" thickTop="1" thickBot="1" x14ac:dyDescent="0.55000000000000004">
      <c r="A131" s="118"/>
      <c r="B131" s="47"/>
      <c r="C131" s="169"/>
      <c r="D131" s="170"/>
      <c r="E131" s="12"/>
      <c r="F131" s="12"/>
      <c r="G131" s="55"/>
      <c r="H131" s="12"/>
      <c r="I131" s="55"/>
      <c r="J131" s="126"/>
    </row>
    <row r="132" spans="1:15" ht="21.75" customHeight="1" thickTop="1" thickBot="1" x14ac:dyDescent="0.45">
      <c r="A132" s="122"/>
      <c r="B132" s="130" t="s">
        <v>73</v>
      </c>
      <c r="C132" s="173" t="str">
        <f>IF(G132&lt;0,"Verbleibendes der Abrechnung zuzuführendes Defizit","Verbleibender der Abrechnung zuzuführender Überschuss")</f>
        <v>Verbleibender der Abrechnung zuzuführender Überschuss</v>
      </c>
      <c r="D132" s="174"/>
      <c r="G132" s="113">
        <f>G128-G130</f>
        <v>0</v>
      </c>
      <c r="I132" s="113">
        <f t="shared" ref="I132" si="1">I128-I130</f>
        <v>0</v>
      </c>
      <c r="J132" s="126"/>
      <c r="K132" s="30" t="s">
        <v>39</v>
      </c>
      <c r="L132" s="25"/>
    </row>
    <row r="133" spans="1:15" ht="13.8" thickTop="1" x14ac:dyDescent="0.25">
      <c r="A133" s="118"/>
      <c r="J133" s="121"/>
    </row>
    <row r="134" spans="1:15" ht="4.5" customHeight="1" x14ac:dyDescent="0.25">
      <c r="A134" s="118"/>
      <c r="B134" s="118"/>
      <c r="C134" s="118"/>
      <c r="D134" s="118"/>
      <c r="E134" s="118"/>
      <c r="F134" s="118"/>
      <c r="G134" s="118"/>
      <c r="H134" s="118"/>
      <c r="I134" s="118"/>
      <c r="J134" s="120"/>
    </row>
  </sheetData>
  <sheetProtection password="F9C7" sheet="1" objects="1" scenarios="1" selectLockedCells="1"/>
  <mergeCells count="79">
    <mergeCell ref="B61:B63"/>
    <mergeCell ref="C61:D61"/>
    <mergeCell ref="C63:D63"/>
    <mergeCell ref="C129:D129"/>
    <mergeCell ref="C130:D130"/>
    <mergeCell ref="C85:D85"/>
    <mergeCell ref="C99:D99"/>
    <mergeCell ref="C101:D101"/>
    <mergeCell ref="C107:D107"/>
    <mergeCell ref="C118:D118"/>
    <mergeCell ref="C120:D120"/>
    <mergeCell ref="C122:D122"/>
    <mergeCell ref="C109:D109"/>
    <mergeCell ref="C105:D105"/>
    <mergeCell ref="C131:D131"/>
    <mergeCell ref="C111:D111"/>
    <mergeCell ref="C132:D132"/>
    <mergeCell ref="C126:D126"/>
    <mergeCell ref="C127:D127"/>
    <mergeCell ref="C128:D128"/>
    <mergeCell ref="C124:D124"/>
    <mergeCell ref="K75:K77"/>
    <mergeCell ref="C103:F103"/>
    <mergeCell ref="C81:D81"/>
    <mergeCell ref="C83:D83"/>
    <mergeCell ref="C78:D78"/>
    <mergeCell ref="C79:D79"/>
    <mergeCell ref="C75:D75"/>
    <mergeCell ref="C92:D92"/>
    <mergeCell ref="K89:K91"/>
    <mergeCell ref="C93:D93"/>
    <mergeCell ref="C95:D95"/>
    <mergeCell ref="C97:D97"/>
    <mergeCell ref="C87:D87"/>
    <mergeCell ref="C89:D89"/>
    <mergeCell ref="C90:D90"/>
    <mergeCell ref="C91:D91"/>
    <mergeCell ref="C76:D76"/>
    <mergeCell ref="C77:D77"/>
    <mergeCell ref="C70:D70"/>
    <mergeCell ref="C35:D35"/>
    <mergeCell ref="C37:D37"/>
    <mergeCell ref="C73:D73"/>
    <mergeCell ref="C71:F71"/>
    <mergeCell ref="C69:D69"/>
    <mergeCell ref="C65:D65"/>
    <mergeCell ref="C59:D59"/>
    <mergeCell ref="C57:D57"/>
    <mergeCell ref="A1:F1"/>
    <mergeCell ref="C16:C17"/>
    <mergeCell ref="C33:D33"/>
    <mergeCell ref="C47:D47"/>
    <mergeCell ref="C53:D53"/>
    <mergeCell ref="C10:C11"/>
    <mergeCell ref="D10:D11"/>
    <mergeCell ref="C29:D29"/>
    <mergeCell ref="C31:D31"/>
    <mergeCell ref="B39:B41"/>
    <mergeCell ref="B27:B31"/>
    <mergeCell ref="B33:B37"/>
    <mergeCell ref="A2:A15"/>
    <mergeCell ref="C39:D39"/>
    <mergeCell ref="C19:E19"/>
    <mergeCell ref="G1:K1"/>
    <mergeCell ref="B3:D4"/>
    <mergeCell ref="B53:B55"/>
    <mergeCell ref="D16:J17"/>
    <mergeCell ref="D13:J14"/>
    <mergeCell ref="C7:C8"/>
    <mergeCell ref="C41:D41"/>
    <mergeCell ref="C49:D49"/>
    <mergeCell ref="C51:D51"/>
    <mergeCell ref="C21:F21"/>
    <mergeCell ref="D7:D8"/>
    <mergeCell ref="C43:D43"/>
    <mergeCell ref="C13:C14"/>
    <mergeCell ref="C27:D27"/>
    <mergeCell ref="F2:K9"/>
    <mergeCell ref="C55:D55"/>
  </mergeCells>
  <conditionalFormatting sqref="D7">
    <cfRule type="cellIs" dxfId="14" priority="166" stopIfTrue="1" operator="notBetween">
      <formula>0</formula>
      <formula>999999</formula>
    </cfRule>
  </conditionalFormatting>
  <conditionalFormatting sqref="D10">
    <cfRule type="cellIs" dxfId="13" priority="17" stopIfTrue="1" operator="notBetween">
      <formula>0</formula>
      <formula>99</formula>
    </cfRule>
  </conditionalFormatting>
  <conditionalFormatting sqref="B33:B37">
    <cfRule type="expression" dxfId="12" priority="16" stopIfTrue="1">
      <formula>IF(OR($G$23="Frischkost", $I$23="Frischkost"), FALSE, TRUE)</formula>
    </cfRule>
  </conditionalFormatting>
  <conditionalFormatting sqref="C33:D37">
    <cfRule type="expression" dxfId="11" priority="15" stopIfTrue="1">
      <formula>IF(OR($G$23="Frischkost", $I$23="Frischkost"), FALSE, TRUE)</formula>
    </cfRule>
  </conditionalFormatting>
  <conditionalFormatting sqref="F33">
    <cfRule type="expression" dxfId="10" priority="14" stopIfTrue="1">
      <formula>IF(OR($G$23="Frischkost", $I$23="Frischkost"), FALSE, TRUE)</formula>
    </cfRule>
  </conditionalFormatting>
  <conditionalFormatting sqref="H33 H35 H37">
    <cfRule type="expression" dxfId="9" priority="13" stopIfTrue="1">
      <formula>$G$23&lt;&gt;"Frischkost"</formula>
    </cfRule>
  </conditionalFormatting>
  <conditionalFormatting sqref="G33 G35">
    <cfRule type="expression" dxfId="8" priority="12" stopIfTrue="1">
      <formula>$G$23&lt;&gt;"Frischkost"</formula>
    </cfRule>
  </conditionalFormatting>
  <conditionalFormatting sqref="I33 I35">
    <cfRule type="expression" dxfId="7" priority="11" stopIfTrue="1">
      <formula>$I$23&lt;&gt;"Frischkost"</formula>
    </cfRule>
  </conditionalFormatting>
  <conditionalFormatting sqref="J33 J35 J37">
    <cfRule type="expression" dxfId="6" priority="10" stopIfTrue="1">
      <formula>$I$23&lt;&gt;"Frischkost"</formula>
    </cfRule>
  </conditionalFormatting>
  <conditionalFormatting sqref="G37">
    <cfRule type="expression" dxfId="5" priority="9" stopIfTrue="1">
      <formula>$G$23&lt;&gt;"Frischkost"</formula>
    </cfRule>
  </conditionalFormatting>
  <conditionalFormatting sqref="I37">
    <cfRule type="expression" dxfId="4" priority="6" stopIfTrue="1">
      <formula>$I$23&lt;&gt;"Frischkost"</formula>
    </cfRule>
  </conditionalFormatting>
  <conditionalFormatting sqref="C128:D128">
    <cfRule type="expression" dxfId="3" priority="5">
      <formula>$G$128&lt;0</formula>
    </cfRule>
  </conditionalFormatting>
  <conditionalFormatting sqref="C132:D132">
    <cfRule type="expression" dxfId="2" priority="4">
      <formula>$G$132&lt;0</formula>
    </cfRule>
  </conditionalFormatting>
  <conditionalFormatting sqref="G128">
    <cfRule type="expression" dxfId="1" priority="3">
      <formula>$G$128&lt;0</formula>
    </cfRule>
  </conditionalFormatting>
  <conditionalFormatting sqref="G132">
    <cfRule type="expression" dxfId="0" priority="2">
      <formula>$G$132&lt;0</formula>
    </cfRule>
  </conditionalFormatting>
  <dataValidations count="6">
    <dataValidation type="whole" errorStyle="warning" allowBlank="1" showInputMessage="1" showErrorMessage="1" errorTitle="Fehlerhafte Eingabe" error="Geben Sie hier nur eine 4-6-stellige Zahl ein." sqref="D7:D8">
      <formula1>0</formula1>
      <formula2>999999</formula2>
    </dataValidation>
    <dataValidation type="list" allowBlank="1" showInputMessage="1" showErrorMessage="1" sqref="G23:I23 G103 I103">
      <formula1>me_kurz</formula1>
    </dataValidation>
    <dataValidation type="list" allowBlank="1" showInputMessage="1" showErrorMessage="1" sqref="G39 I39">
      <formula1>prozente</formula1>
    </dataValidation>
    <dataValidation type="list" allowBlank="1" showInputMessage="1" showErrorMessage="1" sqref="G53 I53">
      <formula1>prozente_abschr</formula1>
    </dataValidation>
    <dataValidation type="list" allowBlank="1" showInputMessage="1" showErrorMessage="1" sqref="G61 I61">
      <formula1>prozente_abschl</formula1>
    </dataValidation>
    <dataValidation type="whole" errorStyle="warning" allowBlank="1" showInputMessage="1" showErrorMessage="1" errorTitle="Fehlerhafte Eingabe" error="Geben Sie hier nur eine 2-stellige Zahl ein." sqref="D10:D11">
      <formula1>0</formula1>
      <formula2>99</formula2>
    </dataValidation>
  </dataValidations>
  <pageMargins left="0.39370078740157483" right="0" top="0.19685039370078741" bottom="0.19685039370078741" header="0.31496062992125984" footer="0.31496062992125984"/>
  <pageSetup paperSize="9" scale="52" fitToHeight="0" orientation="portrait" r:id="rId1"/>
  <headerFooter>
    <oddFooter>Seite &amp;P von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41"/>
  <sheetViews>
    <sheetView workbookViewId="0"/>
  </sheetViews>
  <sheetFormatPr baseColWidth="10" defaultRowHeight="13.2" x14ac:dyDescent="0.25"/>
  <cols>
    <col min="2" max="3" width="78.5546875" customWidth="1"/>
    <col min="8" max="8" width="21.21875" customWidth="1"/>
  </cols>
  <sheetData>
    <row r="1" spans="1:7" x14ac:dyDescent="0.25">
      <c r="A1" s="1" t="s">
        <v>0</v>
      </c>
      <c r="B1" s="2" t="s">
        <v>34</v>
      </c>
      <c r="C1" s="2" t="s">
        <v>21</v>
      </c>
      <c r="D1" s="3"/>
    </row>
    <row r="2" spans="1:7" x14ac:dyDescent="0.25">
      <c r="A2" s="1" t="s">
        <v>1</v>
      </c>
      <c r="B2" s="2"/>
      <c r="D2" s="3">
        <v>0.02</v>
      </c>
      <c r="E2" s="4">
        <v>0.03</v>
      </c>
      <c r="F2" s="3">
        <v>0.01</v>
      </c>
      <c r="G2" s="3"/>
    </row>
    <row r="3" spans="1:7" x14ac:dyDescent="0.25">
      <c r="B3" s="2" t="s">
        <v>33</v>
      </c>
      <c r="C3" s="2" t="s">
        <v>25</v>
      </c>
      <c r="D3" s="3">
        <v>0.04</v>
      </c>
      <c r="E3" s="4">
        <v>3.5000000000000003E-2</v>
      </c>
      <c r="F3" s="3">
        <v>0.02</v>
      </c>
      <c r="G3" s="3"/>
    </row>
    <row r="4" spans="1:7" x14ac:dyDescent="0.25">
      <c r="B4" s="2" t="s">
        <v>32</v>
      </c>
      <c r="C4" s="2" t="s">
        <v>17</v>
      </c>
      <c r="D4" s="3">
        <v>0.06</v>
      </c>
      <c r="E4" s="4">
        <v>0.04</v>
      </c>
      <c r="F4" s="3">
        <v>0.03</v>
      </c>
      <c r="G4" s="3"/>
    </row>
    <row r="5" spans="1:7" x14ac:dyDescent="0.25">
      <c r="B5" s="2" t="s">
        <v>24</v>
      </c>
      <c r="C5" s="2" t="s">
        <v>11</v>
      </c>
      <c r="D5" s="3">
        <v>0.08</v>
      </c>
      <c r="F5" s="3">
        <v>0.04</v>
      </c>
      <c r="G5" s="3"/>
    </row>
    <row r="6" spans="1:7" x14ac:dyDescent="0.25">
      <c r="B6" s="2"/>
      <c r="D6" s="3">
        <v>0.1</v>
      </c>
      <c r="F6" s="3">
        <v>0.05</v>
      </c>
      <c r="G6" s="3"/>
    </row>
    <row r="7" spans="1:7" x14ac:dyDescent="0.25">
      <c r="B7" s="2" t="s">
        <v>26</v>
      </c>
      <c r="D7" s="3">
        <v>0.12</v>
      </c>
      <c r="F7" s="3">
        <v>0.06</v>
      </c>
      <c r="G7" s="3"/>
    </row>
    <row r="8" spans="1:7" x14ac:dyDescent="0.25">
      <c r="B8" s="2" t="s">
        <v>27</v>
      </c>
      <c r="D8" s="3">
        <v>0.14000000000000001</v>
      </c>
      <c r="F8" s="3">
        <v>7.0000000000000007E-2</v>
      </c>
      <c r="G8" s="3"/>
    </row>
    <row r="9" spans="1:7" x14ac:dyDescent="0.25">
      <c r="B9" s="2" t="s">
        <v>28</v>
      </c>
      <c r="F9" s="3">
        <v>0.08</v>
      </c>
      <c r="G9" s="3"/>
    </row>
    <row r="10" spans="1:7" x14ac:dyDescent="0.25">
      <c r="F10" s="3">
        <v>0.09</v>
      </c>
      <c r="G10" s="3"/>
    </row>
    <row r="11" spans="1:7" x14ac:dyDescent="0.25">
      <c r="F11" s="3">
        <v>0.1</v>
      </c>
      <c r="G11" s="3"/>
    </row>
    <row r="16" spans="1:7" x14ac:dyDescent="0.25">
      <c r="D16" s="1"/>
    </row>
    <row r="17" spans="4:4" x14ac:dyDescent="0.25">
      <c r="D17" s="1"/>
    </row>
    <row r="18" spans="4:4" x14ac:dyDescent="0.25">
      <c r="D18" s="1"/>
    </row>
    <row r="19" spans="4:4" x14ac:dyDescent="0.25">
      <c r="D19" s="1"/>
    </row>
    <row r="20" spans="4:4" x14ac:dyDescent="0.25">
      <c r="D20" s="1"/>
    </row>
    <row r="21" spans="4:4" x14ac:dyDescent="0.25">
      <c r="D21" s="1"/>
    </row>
    <row r="22" spans="4:4" x14ac:dyDescent="0.25">
      <c r="D22" s="1"/>
    </row>
    <row r="23" spans="4:4" x14ac:dyDescent="0.25">
      <c r="D23" s="1"/>
    </row>
    <row r="25" spans="4:4" x14ac:dyDescent="0.25">
      <c r="D25" s="1"/>
    </row>
    <row r="26" spans="4:4" x14ac:dyDescent="0.25">
      <c r="D26" s="1"/>
    </row>
    <row r="27" spans="4:4" x14ac:dyDescent="0.25">
      <c r="D27" s="1"/>
    </row>
    <row r="28" spans="4:4" x14ac:dyDescent="0.25">
      <c r="D28" s="1"/>
    </row>
    <row r="29" spans="4:4" x14ac:dyDescent="0.25">
      <c r="D29" s="1"/>
    </row>
    <row r="30" spans="4:4" x14ac:dyDescent="0.25">
      <c r="D30" s="1"/>
    </row>
    <row r="31" spans="4:4" x14ac:dyDescent="0.25">
      <c r="D31" s="1"/>
    </row>
    <row r="32" spans="4:4" x14ac:dyDescent="0.25">
      <c r="D32"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Kalkulation_Verpflegung</vt:lpstr>
      <vt:lpstr>SETUP</vt:lpstr>
      <vt:lpstr>Kalkulation_Verpflegung!Druckbereich</vt:lpstr>
      <vt:lpstr>me</vt:lpstr>
      <vt:lpstr>me_kurz</vt:lpstr>
      <vt:lpstr>me_la_ja_kom</vt:lpstr>
      <vt:lpstr>prozente</vt:lpstr>
      <vt:lpstr>prozente_abschl</vt:lpstr>
      <vt:lpstr>prozente_abschr</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babion;preis</dc:creator>
  <cp:lastModifiedBy>Schwan Nicole</cp:lastModifiedBy>
  <cp:lastPrinted>2019-03-22T12:48:06Z</cp:lastPrinted>
  <dcterms:created xsi:type="dcterms:W3CDTF">2013-06-21T13:36:07Z</dcterms:created>
  <dcterms:modified xsi:type="dcterms:W3CDTF">2021-05-04T12:37:07Z</dcterms:modified>
</cp:coreProperties>
</file>